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240" windowHeight="7650" activeTab="1"/>
  </bookViews>
  <sheets>
    <sheet name="Pythagoras_Theorem" sheetId="1" r:id="rId1"/>
    <sheet name="Pythagoras_Theorem (2)" sheetId="2" r:id="rId2"/>
  </sheets>
  <definedNames>
    <definedName name="_xlnm.Print_Area" localSheetId="0">'Pythagoras_Theorem'!$B$2:$AQ$56</definedName>
    <definedName name="_xlnm.Print_Area" localSheetId="1">'Pythagoras_Theorem (2)'!$B$2:$AQ$56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<sst xmlns="http://schemas.openxmlformats.org/spreadsheetml/2006/main" count="129" uniqueCount="77">
  <si>
    <t>Answer</t>
  </si>
  <si>
    <t>cm</t>
  </si>
  <si>
    <t>Q1.</t>
  </si>
  <si>
    <t xml:space="preserve"> Calculate the total length of gold braid needed.</t>
  </si>
  <si>
    <t>Q2.</t>
  </si>
  <si>
    <t>is placed diagonally in a cuboid shaped box as shown.</t>
  </si>
  <si>
    <t xml:space="preserve">A rectangular picture measuring </t>
  </si>
  <si>
    <t>by</t>
  </si>
  <si>
    <t>mm</t>
  </si>
  <si>
    <t xml:space="preserve">The box has length </t>
  </si>
  <si>
    <t>Calculate the height of the box.</t>
  </si>
  <si>
    <t>( Marks 5 RE )</t>
  </si>
  <si>
    <t>( Marks 3 RE )</t>
  </si>
  <si>
    <t>Q3.</t>
  </si>
  <si>
    <t>T</t>
  </si>
  <si>
    <t>L</t>
  </si>
  <si>
    <t>The diagram below show the position of three towns, Torrance, Lennoxtown and Campsie.</t>
  </si>
  <si>
    <t>C</t>
  </si>
  <si>
    <t>km</t>
  </si>
  <si>
    <t>( to 1 d.p.)</t>
  </si>
  <si>
    <t>( Marks 3 KU )</t>
  </si>
  <si>
    <t>A wall display unit is in the shape of an equilateral triangle with sides</t>
  </si>
  <si>
    <t>(a) Calculate the height of the cabinet.</t>
  </si>
  <si>
    <t>Q4.</t>
  </si>
  <si>
    <t>(b) Find the area of the glass door.</t>
  </si>
  <si>
    <t>( Marks 4 KU )</t>
  </si>
  <si>
    <t>( Marks 2 KU )</t>
  </si>
  <si>
    <t>A by-pass is being built to reduce the traffic passing through the two towns,</t>
  </si>
  <si>
    <t>Q5.</t>
  </si>
  <si>
    <t xml:space="preserve">Bellshill and Hamilton are two small towns </t>
  </si>
  <si>
    <t>apart.</t>
  </si>
  <si>
    <t>Calculate the total length of the by-pass.</t>
  </si>
  <si>
    <t>B</t>
  </si>
  <si>
    <t>H</t>
  </si>
  <si>
    <t>( Marks 4 RE )</t>
  </si>
  <si>
    <t>Calculate the distance between Torrance and Campsie.</t>
  </si>
  <si>
    <t>Q6.</t>
  </si>
  <si>
    <t>Thomas is laying a concrete for his garage. The floor is to be a rectangle</t>
  </si>
  <si>
    <t xml:space="preserve">metres by </t>
  </si>
  <si>
    <t>metres.</t>
  </si>
  <si>
    <t>To check the floor is rectangular, Thomas measures the diagonal.</t>
  </si>
  <si>
    <t xml:space="preserve"> What should this measurement be.</t>
  </si>
  <si>
    <t>Q7.</t>
  </si>
  <si>
    <t>cm by</t>
  </si>
  <si>
    <t>cm.</t>
  </si>
  <si>
    <t>To make it stronger Connor attaches a metal strip along one of the diagonals at the back.</t>
  </si>
  <si>
    <t xml:space="preserve">He has a metal strip that is </t>
  </si>
  <si>
    <t>metres long.</t>
  </si>
  <si>
    <t>Calculate the length of strip needed.</t>
  </si>
  <si>
    <t>It his metal strip long enough.</t>
  </si>
  <si>
    <t>( Marks 1 RE )</t>
  </si>
  <si>
    <t>A football pitch used in the Premier League measures</t>
  </si>
  <si>
    <t>m.</t>
  </si>
  <si>
    <t>m    by</t>
  </si>
  <si>
    <t>m</t>
  </si>
  <si>
    <t>Find the distance d metres, from the corner flag to the centre spot.</t>
  </si>
  <si>
    <t>(a) Calculate the gradient of the ramp.</t>
  </si>
  <si>
    <t>An existing ramp is</t>
  </si>
  <si>
    <t xml:space="preserve">cm long and has a horizontal distance of </t>
  </si>
  <si>
    <t>( to 2 d.p.)</t>
  </si>
  <si>
    <t>(b) Does the ramp meet new regulations</t>
  </si>
  <si>
    <t>Reece is designing a bird box for his garden. The dimensions of the box are shown in the diagram below.</t>
  </si>
  <si>
    <t>Calculate the length of PS.</t>
  </si>
  <si>
    <t>S</t>
  </si>
  <si>
    <t>P</t>
  </si>
  <si>
    <t>Q</t>
  </si>
  <si>
    <t>R</t>
  </si>
  <si>
    <t>Q8.</t>
  </si>
  <si>
    <t>Q9.</t>
  </si>
  <si>
    <t>Q10.</t>
  </si>
  <si>
    <r>
      <rPr>
        <b/>
        <sz val="16"/>
        <rFont val="Comic Sans MS"/>
        <family val="4"/>
      </rPr>
      <t xml:space="preserve">Past Paper General Level                                                                                                                                                           Standard Grade Pythagoras Theorem                                                                                                </t>
    </r>
    <r>
      <rPr>
        <sz val="10"/>
        <rFont val="Comic Sans MS"/>
        <family val="4"/>
      </rPr>
      <t>Created by Mr. Lafferty@mathsrevision.com</t>
    </r>
  </si>
  <si>
    <t>A new regulation states that a gradient of all ramps into a building must be less than</t>
  </si>
  <si>
    <t>A banner is to be edged all round with gold braid. The banner is in the shape of a rectangle with an isosceles triangle,as shown in the diagram.</t>
  </si>
  <si>
    <t>One half of the cabinet has shelves; the other half has a glass door.</t>
  </si>
  <si>
    <r>
      <t>cm</t>
    </r>
    <r>
      <rPr>
        <vertAlign val="superscript"/>
        <sz val="11"/>
        <rFont val="Comic Sans MS"/>
        <family val="4"/>
      </rPr>
      <t>2</t>
    </r>
  </si>
  <si>
    <t>Alexander's book shelf is rectangular in shape and measures</t>
  </si>
  <si>
    <t>No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</si>
</sst>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#\ ???/???"/>
    <numFmt numFmtId="167" formatCode="[$-809]dd\ mmmm\ yyyy"/>
    <numFmt numFmtId="168" formatCode="hh:mm:ss;@"/>
    <numFmt numFmtId="169" formatCode="h:mm:ss;@"/>
    <numFmt numFmtId="170" formatCode="&quot;£&quot;#,##0.00"/>
    <numFmt numFmtId="171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b/>
      <sz val="18"/>
      <name val="Comic Sans MS"/>
      <family val="4"/>
    </font>
    <font>
      <b/>
      <sz val="16"/>
      <name val="Comic Sans MS"/>
      <family val="4"/>
    </font>
    <font>
      <sz val="18"/>
      <name val="Comic Sans MS"/>
      <family val="4"/>
    </font>
    <font>
      <sz val="11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sz val="12"/>
      <name val="Comic Sans MS"/>
      <family val="4"/>
    </font>
    <font>
      <vertAlign val="superscript"/>
      <sz val="11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omic Sans MS"/>
      <family val="4"/>
    </font>
    <font>
      <sz val="11"/>
      <name val="Calibri"/>
      <family val="2"/>
    </font>
    <font>
      <sz val="11"/>
      <color indexed="9"/>
      <name val="Comic Sans MS"/>
      <family val="4"/>
    </font>
    <font>
      <sz val="10"/>
      <color indexed="8"/>
      <name val="Comic Sans MS"/>
      <family val="4"/>
    </font>
    <font>
      <sz val="10.5"/>
      <color indexed="9"/>
      <name val="Comic Sans MS"/>
      <family val="0"/>
    </font>
    <font>
      <sz val="10.5"/>
      <color indexed="8"/>
      <name val="Comic Sans MS"/>
      <family val="0"/>
    </font>
    <font>
      <sz val="11"/>
      <color indexed="8"/>
      <name val="Comic Sans MS"/>
      <family val="0"/>
    </font>
    <font>
      <b/>
      <sz val="11"/>
      <color indexed="8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omic Sans MS"/>
      <family val="4"/>
    </font>
    <font>
      <sz val="11"/>
      <color theme="0"/>
      <name val="Comic Sans MS"/>
      <family val="4"/>
    </font>
    <font>
      <sz val="10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51" fillId="0" borderId="0" xfId="0" applyFont="1" applyBorder="1" applyAlignment="1" applyProtection="1">
      <alignment/>
      <protection/>
    </xf>
    <xf numFmtId="2" fontId="51" fillId="0" borderId="0" xfId="0" applyNumberFormat="1" applyFont="1" applyBorder="1" applyAlignment="1" applyProtection="1">
      <alignment/>
      <protection/>
    </xf>
    <xf numFmtId="2" fontId="51" fillId="0" borderId="0" xfId="0" applyNumberFormat="1" applyFont="1" applyBorder="1" applyAlignment="1" applyProtection="1">
      <alignment horizontal="right"/>
      <protection/>
    </xf>
    <xf numFmtId="1" fontId="51" fillId="0" borderId="0" xfId="0" applyNumberFormat="1" applyFont="1" applyBorder="1" applyAlignment="1" applyProtection="1">
      <alignment horizontal="right"/>
      <protection/>
    </xf>
    <xf numFmtId="0" fontId="35" fillId="0" borderId="0" xfId="0" applyFont="1" applyAlignment="1" applyProtection="1">
      <alignment/>
      <protection/>
    </xf>
    <xf numFmtId="2" fontId="35" fillId="0" borderId="0" xfId="0" applyNumberFormat="1" applyFont="1" applyAlignment="1" applyProtection="1">
      <alignment/>
      <protection/>
    </xf>
    <xf numFmtId="165" fontId="51" fillId="0" borderId="0" xfId="0" applyNumberFormat="1" applyFont="1" applyBorder="1" applyAlignment="1" applyProtection="1">
      <alignment/>
      <protection/>
    </xf>
    <xf numFmtId="165" fontId="51" fillId="0" borderId="0" xfId="0" applyNumberFormat="1" applyFont="1" applyBorder="1" applyAlignment="1" applyProtection="1">
      <alignment horizontal="right"/>
      <protection/>
    </xf>
    <xf numFmtId="0" fontId="5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8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8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" fontId="51" fillId="0" borderId="0" xfId="0" applyNumberFormat="1" applyFont="1" applyBorder="1" applyAlignment="1" applyProtection="1">
      <alignment/>
      <protection/>
    </xf>
    <xf numFmtId="171" fontId="51" fillId="0" borderId="0" xfId="0" applyNumberFormat="1" applyFont="1" applyBorder="1" applyAlignment="1" applyProtection="1">
      <alignment/>
      <protection/>
    </xf>
    <xf numFmtId="2" fontId="52" fillId="0" borderId="0" xfId="0" applyNumberFormat="1" applyFont="1" applyBorder="1" applyAlignment="1" applyProtection="1">
      <alignment horizontal="right"/>
      <protection/>
    </xf>
    <xf numFmtId="0" fontId="53" fillId="0" borderId="0" xfId="0" applyFont="1" applyBorder="1" applyAlignment="1" applyProtection="1">
      <alignment/>
      <protection/>
    </xf>
    <xf numFmtId="2" fontId="53" fillId="0" borderId="0" xfId="0" applyNumberFormat="1" applyFont="1" applyBorder="1" applyAlignment="1" applyProtection="1">
      <alignment horizontal="right"/>
      <protection/>
    </xf>
    <xf numFmtId="1" fontId="53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 horizontal="right"/>
      <protection/>
    </xf>
    <xf numFmtId="165" fontId="6" fillId="0" borderId="19" xfId="0" applyNumberFormat="1" applyFont="1" applyBorder="1" applyAlignment="1" applyProtection="1">
      <alignment horizontal="center"/>
      <protection locked="0"/>
    </xf>
    <xf numFmtId="165" fontId="6" fillId="0" borderId="2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2" fontId="6" fillId="0" borderId="19" xfId="0" applyNumberFormat="1" applyFont="1" applyBorder="1" applyAlignment="1" applyProtection="1">
      <alignment horizont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7"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31</xdr:row>
      <xdr:rowOff>0</xdr:rowOff>
    </xdr:from>
    <xdr:to>
      <xdr:col>16</xdr:col>
      <xdr:colOff>85725</xdr:colOff>
      <xdr:row>35</xdr:row>
      <xdr:rowOff>161925</xdr:rowOff>
    </xdr:to>
    <xdr:sp>
      <xdr:nvSpPr>
        <xdr:cNvPr id="1" name="Right Triangle 3"/>
        <xdr:cNvSpPr>
          <a:spLocks/>
        </xdr:cNvSpPr>
      </xdr:nvSpPr>
      <xdr:spPr>
        <a:xfrm rot="9559218">
          <a:off x="1190625" y="6515100"/>
          <a:ext cx="2552700" cy="1000125"/>
        </a:xfrm>
        <a:prstGeom prst="rtTriangle">
          <a:avLst/>
        </a:prstGeom>
        <a:solidFill>
          <a:srgbClr val="4F81BD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104775</xdr:colOff>
      <xdr:row>1</xdr:row>
      <xdr:rowOff>76200</xdr:rowOff>
    </xdr:from>
    <xdr:to>
      <xdr:col>42</xdr:col>
      <xdr:colOff>95250</xdr:colOff>
      <xdr:row>2</xdr:row>
      <xdr:rowOff>85725</xdr:rowOff>
    </xdr:to>
    <xdr:sp macro="[0]!Clear_Answers_Pythagoras">
      <xdr:nvSpPr>
        <xdr:cNvPr id="2" name="Rounded Rectangle 9"/>
        <xdr:cNvSpPr>
          <a:spLocks/>
        </xdr:cNvSpPr>
      </xdr:nvSpPr>
      <xdr:spPr>
        <a:xfrm>
          <a:off x="7391400" y="276225"/>
          <a:ext cx="2571750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Click Here</a:t>
          </a:r>
          <a:r>
            <a:rPr lang="en-US" cap="none" sz="1050" b="0" i="0" u="none" baseline="0">
              <a:solidFill>
                <a:srgbClr val="FFFFFF"/>
              </a:solidFill>
            </a:rPr>
            <a:t> to Clear Answers</a:t>
          </a:r>
        </a:p>
      </xdr:txBody>
    </xdr:sp>
    <xdr:clientData/>
  </xdr:twoCellAnchor>
  <xdr:twoCellAnchor>
    <xdr:from>
      <xdr:col>32</xdr:col>
      <xdr:colOff>85725</xdr:colOff>
      <xdr:row>3</xdr:row>
      <xdr:rowOff>9525</xdr:rowOff>
    </xdr:from>
    <xdr:to>
      <xdr:col>42</xdr:col>
      <xdr:colOff>95250</xdr:colOff>
      <xdr:row>5</xdr:row>
      <xdr:rowOff>38100</xdr:rowOff>
    </xdr:to>
    <xdr:sp>
      <xdr:nvSpPr>
        <xdr:cNvPr id="3" name="Rounded Rectangle 10"/>
        <xdr:cNvSpPr>
          <a:spLocks/>
        </xdr:cNvSpPr>
      </xdr:nvSpPr>
      <xdr:spPr>
        <a:xfrm>
          <a:off x="7372350" y="714375"/>
          <a:ext cx="2590800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Shift</a:t>
          </a:r>
          <a:r>
            <a:rPr lang="en-US" cap="none" sz="1050" b="0" i="0" u="none" baseline="0">
              <a:solidFill>
                <a:srgbClr val="FFFFFF"/>
              </a:solidFill>
            </a:rPr>
            <a:t> + F9 to Change Questions</a:t>
          </a:r>
        </a:p>
      </xdr:txBody>
    </xdr:sp>
    <xdr:clientData/>
  </xdr:twoCellAnchor>
  <xdr:twoCellAnchor>
    <xdr:from>
      <xdr:col>14</xdr:col>
      <xdr:colOff>171450</xdr:colOff>
      <xdr:row>56</xdr:row>
      <xdr:rowOff>114300</xdr:rowOff>
    </xdr:from>
    <xdr:to>
      <xdr:col>26</xdr:col>
      <xdr:colOff>38100</xdr:colOff>
      <xdr:row>58</xdr:row>
      <xdr:rowOff>114300</xdr:rowOff>
    </xdr:to>
    <xdr:sp macro="[0]!Clear_Answers_Pythagoras">
      <xdr:nvSpPr>
        <xdr:cNvPr id="4" name="Rounded Rectangle 99"/>
        <xdr:cNvSpPr>
          <a:spLocks/>
        </xdr:cNvSpPr>
      </xdr:nvSpPr>
      <xdr:spPr>
        <a:xfrm>
          <a:off x="3390900" y="11963400"/>
          <a:ext cx="2600325" cy="39052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Click Here</a:t>
          </a:r>
          <a:r>
            <a:rPr lang="en-US" cap="none" sz="1050" b="0" i="0" u="none" baseline="0">
              <a:solidFill>
                <a:srgbClr val="FFFFFF"/>
              </a:solidFill>
            </a:rPr>
            <a:t> to Clear Answers</a:t>
          </a:r>
        </a:p>
      </xdr:txBody>
    </xdr:sp>
    <xdr:clientData/>
  </xdr:twoCellAnchor>
  <xdr:twoCellAnchor>
    <xdr:from>
      <xdr:col>14</xdr:col>
      <xdr:colOff>152400</xdr:colOff>
      <xdr:row>59</xdr:row>
      <xdr:rowOff>9525</xdr:rowOff>
    </xdr:from>
    <xdr:to>
      <xdr:col>26</xdr:col>
      <xdr:colOff>38100</xdr:colOff>
      <xdr:row>61</xdr:row>
      <xdr:rowOff>47625</xdr:rowOff>
    </xdr:to>
    <xdr:sp>
      <xdr:nvSpPr>
        <xdr:cNvPr id="5" name="Rounded Rectangle 100"/>
        <xdr:cNvSpPr>
          <a:spLocks/>
        </xdr:cNvSpPr>
      </xdr:nvSpPr>
      <xdr:spPr>
        <a:xfrm>
          <a:off x="3371850" y="12439650"/>
          <a:ext cx="2619375" cy="41910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Shift</a:t>
          </a:r>
          <a:r>
            <a:rPr lang="en-US" cap="none" sz="1050" b="0" i="0" u="none" baseline="0">
              <a:solidFill>
                <a:srgbClr val="FFFFFF"/>
              </a:solidFill>
            </a:rPr>
            <a:t> + F9 to Change Questions</a:t>
          </a:r>
        </a:p>
      </xdr:txBody>
    </xdr:sp>
    <xdr:clientData/>
  </xdr:twoCellAnchor>
  <xdr:twoCellAnchor>
    <xdr:from>
      <xdr:col>30</xdr:col>
      <xdr:colOff>9525</xdr:colOff>
      <xdr:row>10</xdr:row>
      <xdr:rowOff>0</xdr:rowOff>
    </xdr:from>
    <xdr:to>
      <xdr:col>37</xdr:col>
      <xdr:colOff>523875</xdr:colOff>
      <xdr:row>11</xdr:row>
      <xdr:rowOff>152400</xdr:rowOff>
    </xdr:to>
    <xdr:sp macro="[0]!Working_Q1">
      <xdr:nvSpPr>
        <xdr:cNvPr id="6" name="Rounded Rectangle 19"/>
        <xdr:cNvSpPr>
          <a:spLocks/>
        </xdr:cNvSpPr>
      </xdr:nvSpPr>
      <xdr:spPr>
        <a:xfrm>
          <a:off x="6858000" y="2057400"/>
          <a:ext cx="2114550" cy="381000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Click</a:t>
          </a:r>
          <a:r>
            <a:rPr lang="en-US" cap="none" sz="1050" b="0" i="0" u="none" baseline="0">
              <a:solidFill>
                <a:srgbClr val="000000"/>
              </a:solidFill>
            </a:rPr>
            <a:t> here to add working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37</xdr:col>
      <xdr:colOff>514350</xdr:colOff>
      <xdr:row>21</xdr:row>
      <xdr:rowOff>190500</xdr:rowOff>
    </xdr:to>
    <xdr:sp macro="[0]!Working_Q2">
      <xdr:nvSpPr>
        <xdr:cNvPr id="7" name="Rounded Rectangle 21"/>
        <xdr:cNvSpPr>
          <a:spLocks/>
        </xdr:cNvSpPr>
      </xdr:nvSpPr>
      <xdr:spPr>
        <a:xfrm>
          <a:off x="6848475" y="4133850"/>
          <a:ext cx="2114550" cy="419100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Click</a:t>
          </a:r>
          <a:r>
            <a:rPr lang="en-US" cap="none" sz="1050" b="0" i="0" u="none" baseline="0">
              <a:solidFill>
                <a:srgbClr val="000000"/>
              </a:solidFill>
            </a:rPr>
            <a:t> here to add working</a:t>
          </a:r>
        </a:p>
      </xdr:txBody>
    </xdr:sp>
    <xdr:clientData/>
  </xdr:twoCellAnchor>
  <xdr:twoCellAnchor>
    <xdr:from>
      <xdr:col>30</xdr:col>
      <xdr:colOff>0</xdr:colOff>
      <xdr:row>30</xdr:row>
      <xdr:rowOff>0</xdr:rowOff>
    </xdr:from>
    <xdr:to>
      <xdr:col>37</xdr:col>
      <xdr:colOff>514350</xdr:colOff>
      <xdr:row>31</xdr:row>
      <xdr:rowOff>171450</xdr:rowOff>
    </xdr:to>
    <xdr:sp macro="[0]!Working_Q3">
      <xdr:nvSpPr>
        <xdr:cNvPr id="8" name="Rounded Rectangle 22"/>
        <xdr:cNvSpPr>
          <a:spLocks/>
        </xdr:cNvSpPr>
      </xdr:nvSpPr>
      <xdr:spPr>
        <a:xfrm>
          <a:off x="6848475" y="6286500"/>
          <a:ext cx="2114550" cy="400050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Click</a:t>
          </a:r>
          <a:r>
            <a:rPr lang="en-US" cap="none" sz="1050" b="0" i="0" u="none" baseline="0">
              <a:solidFill>
                <a:srgbClr val="000000"/>
              </a:solidFill>
            </a:rPr>
            <a:t> here to add working</a:t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37</xdr:col>
      <xdr:colOff>514350</xdr:colOff>
      <xdr:row>41</xdr:row>
      <xdr:rowOff>142875</xdr:rowOff>
    </xdr:to>
    <xdr:sp macro="[0]!Working_Q4">
      <xdr:nvSpPr>
        <xdr:cNvPr id="9" name="Rounded Rectangle 23"/>
        <xdr:cNvSpPr>
          <a:spLocks/>
        </xdr:cNvSpPr>
      </xdr:nvSpPr>
      <xdr:spPr>
        <a:xfrm>
          <a:off x="6848475" y="8391525"/>
          <a:ext cx="2114550" cy="3905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Click</a:t>
          </a:r>
          <a:r>
            <a:rPr lang="en-US" cap="none" sz="1050" b="0" i="0" u="none" baseline="0">
              <a:solidFill>
                <a:srgbClr val="000000"/>
              </a:solidFill>
            </a:rPr>
            <a:t> here to add working</a:t>
          </a:r>
        </a:p>
      </xdr:txBody>
    </xdr:sp>
    <xdr:clientData/>
  </xdr:twoCellAnchor>
  <xdr:twoCellAnchor>
    <xdr:from>
      <xdr:col>30</xdr:col>
      <xdr:colOff>0</xdr:colOff>
      <xdr:row>50</xdr:row>
      <xdr:rowOff>0</xdr:rowOff>
    </xdr:from>
    <xdr:to>
      <xdr:col>37</xdr:col>
      <xdr:colOff>514350</xdr:colOff>
      <xdr:row>51</xdr:row>
      <xdr:rowOff>200025</xdr:rowOff>
    </xdr:to>
    <xdr:sp macro="[0]!Working_Q5">
      <xdr:nvSpPr>
        <xdr:cNvPr id="10" name="Rounded Rectangle 24"/>
        <xdr:cNvSpPr>
          <a:spLocks/>
        </xdr:cNvSpPr>
      </xdr:nvSpPr>
      <xdr:spPr>
        <a:xfrm>
          <a:off x="6848475" y="10572750"/>
          <a:ext cx="2114550" cy="4286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Click</a:t>
          </a:r>
          <a:r>
            <a:rPr lang="en-US" cap="none" sz="1050" b="0" i="0" u="none" baseline="0">
              <a:solidFill>
                <a:srgbClr val="000000"/>
              </a:solidFill>
            </a:rPr>
            <a:t> here to add working</a:t>
          </a:r>
        </a:p>
      </xdr:txBody>
    </xdr:sp>
    <xdr:clientData/>
  </xdr:twoCellAnchor>
  <xdr:twoCellAnchor>
    <xdr:from>
      <xdr:col>10</xdr:col>
      <xdr:colOff>9525</xdr:colOff>
      <xdr:row>10</xdr:row>
      <xdr:rowOff>9525</xdr:rowOff>
    </xdr:from>
    <xdr:to>
      <xdr:col>16</xdr:col>
      <xdr:colOff>200025</xdr:colOff>
      <xdr:row>13</xdr:row>
      <xdr:rowOff>57150</xdr:rowOff>
    </xdr:to>
    <xdr:sp>
      <xdr:nvSpPr>
        <xdr:cNvPr id="11" name="Pentagon 25"/>
        <xdr:cNvSpPr>
          <a:spLocks/>
        </xdr:cNvSpPr>
      </xdr:nvSpPr>
      <xdr:spPr>
        <a:xfrm>
          <a:off x="2266950" y="2066925"/>
          <a:ext cx="1590675" cy="704850"/>
        </a:xfrm>
        <a:prstGeom prst="homePlate">
          <a:avLst>
            <a:gd name="adj" fmla="val 11199"/>
          </a:avLst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" name="Straight Arrow Connector 27"/>
        <xdr:cNvSpPr>
          <a:spLocks/>
        </xdr:cNvSpPr>
      </xdr:nvSpPr>
      <xdr:spPr>
        <a:xfrm>
          <a:off x="2276475" y="2914650"/>
          <a:ext cx="1600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14</xdr:col>
      <xdr:colOff>9525</xdr:colOff>
      <xdr:row>9</xdr:row>
      <xdr:rowOff>0</xdr:rowOff>
    </xdr:to>
    <xdr:sp>
      <xdr:nvSpPr>
        <xdr:cNvPr id="13" name="Straight Arrow Connector 30"/>
        <xdr:cNvSpPr>
          <a:spLocks/>
        </xdr:cNvSpPr>
      </xdr:nvSpPr>
      <xdr:spPr>
        <a:xfrm>
          <a:off x="2257425" y="184785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</xdr:colOff>
      <xdr:row>10</xdr:row>
      <xdr:rowOff>0</xdr:rowOff>
    </xdr:from>
    <xdr:to>
      <xdr:col>9</xdr:col>
      <xdr:colOff>104775</xdr:colOff>
      <xdr:row>13</xdr:row>
      <xdr:rowOff>85725</xdr:rowOff>
    </xdr:to>
    <xdr:sp>
      <xdr:nvSpPr>
        <xdr:cNvPr id="14" name="Straight Arrow Connector 31"/>
        <xdr:cNvSpPr>
          <a:spLocks/>
        </xdr:cNvSpPr>
      </xdr:nvSpPr>
      <xdr:spPr>
        <a:xfrm rot="5400000">
          <a:off x="2143125" y="2057400"/>
          <a:ext cx="0" cy="742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200025</xdr:colOff>
      <xdr:row>18</xdr:row>
      <xdr:rowOff>133350</xdr:rowOff>
    </xdr:from>
    <xdr:to>
      <xdr:col>15</xdr:col>
      <xdr:colOff>47625</xdr:colOff>
      <xdr:row>23</xdr:row>
      <xdr:rowOff>66675</xdr:rowOff>
    </xdr:to>
    <xdr:pic>
      <xdr:nvPicPr>
        <xdr:cNvPr id="15" name="Picture 1839"/>
        <xdr:cNvPicPr preferRelativeResize="1">
          <a:picLocks noChangeAspect="1"/>
        </xdr:cNvPicPr>
      </xdr:nvPicPr>
      <xdr:blipFill>
        <a:blip r:embed="rId1"/>
        <a:srcRect l="4324" t="3703"/>
        <a:stretch>
          <a:fillRect/>
        </a:stretch>
      </xdr:blipFill>
      <xdr:spPr>
        <a:xfrm>
          <a:off x="1800225" y="3876675"/>
          <a:ext cx="1685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18</xdr:row>
      <xdr:rowOff>95250</xdr:rowOff>
    </xdr:from>
    <xdr:to>
      <xdr:col>10</xdr:col>
      <xdr:colOff>57150</xdr:colOff>
      <xdr:row>19</xdr:row>
      <xdr:rowOff>142875</xdr:rowOff>
    </xdr:to>
    <xdr:sp>
      <xdr:nvSpPr>
        <xdr:cNvPr id="16" name="Straight Arrow Connector 36"/>
        <xdr:cNvSpPr>
          <a:spLocks/>
        </xdr:cNvSpPr>
      </xdr:nvSpPr>
      <xdr:spPr>
        <a:xfrm flipV="1">
          <a:off x="1771650" y="3838575"/>
          <a:ext cx="542925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38100</xdr:rowOff>
    </xdr:from>
    <xdr:to>
      <xdr:col>12</xdr:col>
      <xdr:colOff>28575</xdr:colOff>
      <xdr:row>23</xdr:row>
      <xdr:rowOff>47625</xdr:rowOff>
    </xdr:to>
    <xdr:sp>
      <xdr:nvSpPr>
        <xdr:cNvPr id="17" name="Straight Arrow Connector 38"/>
        <xdr:cNvSpPr>
          <a:spLocks/>
        </xdr:cNvSpPr>
      </xdr:nvSpPr>
      <xdr:spPr>
        <a:xfrm rot="10800000">
          <a:off x="1847850" y="4171950"/>
          <a:ext cx="962025" cy="666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200025</xdr:colOff>
      <xdr:row>22</xdr:row>
      <xdr:rowOff>85725</xdr:rowOff>
    </xdr:from>
    <xdr:to>
      <xdr:col>12</xdr:col>
      <xdr:colOff>28575</xdr:colOff>
      <xdr:row>23</xdr:row>
      <xdr:rowOff>95250</xdr:rowOff>
    </xdr:to>
    <xdr:sp>
      <xdr:nvSpPr>
        <xdr:cNvPr id="18" name="Straight Arrow Connector 41"/>
        <xdr:cNvSpPr>
          <a:spLocks/>
        </xdr:cNvSpPr>
      </xdr:nvSpPr>
      <xdr:spPr>
        <a:xfrm rot="10800000">
          <a:off x="1800225" y="4667250"/>
          <a:ext cx="100965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38</xdr:row>
      <xdr:rowOff>123825</xdr:rowOff>
    </xdr:from>
    <xdr:to>
      <xdr:col>8</xdr:col>
      <xdr:colOff>123825</xdr:colOff>
      <xdr:row>45</xdr:row>
      <xdr:rowOff>57150</xdr:rowOff>
    </xdr:to>
    <xdr:pic>
      <xdr:nvPicPr>
        <xdr:cNvPr id="19" name="Picture 19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8105775"/>
          <a:ext cx="16954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43</xdr:row>
      <xdr:rowOff>0</xdr:rowOff>
    </xdr:from>
    <xdr:to>
      <xdr:col>37</xdr:col>
      <xdr:colOff>514350</xdr:colOff>
      <xdr:row>44</xdr:row>
      <xdr:rowOff>142875</xdr:rowOff>
    </xdr:to>
    <xdr:sp macro="[0]!Working_Q4b">
      <xdr:nvSpPr>
        <xdr:cNvPr id="20" name="Rounded Rectangle 45"/>
        <xdr:cNvSpPr>
          <a:spLocks/>
        </xdr:cNvSpPr>
      </xdr:nvSpPr>
      <xdr:spPr>
        <a:xfrm>
          <a:off x="6848475" y="9058275"/>
          <a:ext cx="2114550" cy="3905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Click</a:t>
          </a:r>
          <a:r>
            <a:rPr lang="en-US" cap="none" sz="1050" b="0" i="0" u="none" baseline="0">
              <a:solidFill>
                <a:srgbClr val="000000"/>
              </a:solidFill>
            </a:rPr>
            <a:t> here to add working</a:t>
          </a:r>
        </a:p>
      </xdr:txBody>
    </xdr:sp>
    <xdr:clientData/>
  </xdr:twoCellAnchor>
  <xdr:twoCellAnchor>
    <xdr:from>
      <xdr:col>7</xdr:col>
      <xdr:colOff>0</xdr:colOff>
      <xdr:row>49</xdr:row>
      <xdr:rowOff>171450</xdr:rowOff>
    </xdr:from>
    <xdr:to>
      <xdr:col>12</xdr:col>
      <xdr:colOff>0</xdr:colOff>
      <xdr:row>52</xdr:row>
      <xdr:rowOff>190500</xdr:rowOff>
    </xdr:to>
    <xdr:sp>
      <xdr:nvSpPr>
        <xdr:cNvPr id="21" name="Rectangle 46"/>
        <xdr:cNvSpPr>
          <a:spLocks/>
        </xdr:cNvSpPr>
      </xdr:nvSpPr>
      <xdr:spPr>
        <a:xfrm>
          <a:off x="1600200" y="10544175"/>
          <a:ext cx="1181100" cy="666750"/>
        </a:xfrm>
        <a:prstGeom prst="rect">
          <a:avLst/>
        </a:prstGeom>
        <a:solidFill>
          <a:srgbClr val="4F81BD">
            <a:alpha val="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171450</xdr:rowOff>
    </xdr:from>
    <xdr:to>
      <xdr:col>15</xdr:col>
      <xdr:colOff>209550</xdr:colOff>
      <xdr:row>52</xdr:row>
      <xdr:rowOff>190500</xdr:rowOff>
    </xdr:to>
    <xdr:sp>
      <xdr:nvSpPr>
        <xdr:cNvPr id="22" name="Right Triangle 47"/>
        <xdr:cNvSpPr>
          <a:spLocks/>
        </xdr:cNvSpPr>
      </xdr:nvSpPr>
      <xdr:spPr>
        <a:xfrm>
          <a:off x="2781300" y="10544175"/>
          <a:ext cx="866775" cy="666750"/>
        </a:xfrm>
        <a:prstGeom prst="rtTriangl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49</xdr:row>
      <xdr:rowOff>171450</xdr:rowOff>
    </xdr:from>
    <xdr:to>
      <xdr:col>6</xdr:col>
      <xdr:colOff>219075</xdr:colOff>
      <xdr:row>52</xdr:row>
      <xdr:rowOff>190500</xdr:rowOff>
    </xdr:to>
    <xdr:sp>
      <xdr:nvSpPr>
        <xdr:cNvPr id="23" name="Right Triangle 48"/>
        <xdr:cNvSpPr>
          <a:spLocks/>
        </xdr:cNvSpPr>
      </xdr:nvSpPr>
      <xdr:spPr>
        <a:xfrm flipH="1">
          <a:off x="857250" y="10544175"/>
          <a:ext cx="742950" cy="666750"/>
        </a:xfrm>
        <a:prstGeom prst="rtTriangl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161925</xdr:colOff>
      <xdr:row>52</xdr:row>
      <xdr:rowOff>142875</xdr:rowOff>
    </xdr:from>
    <xdr:to>
      <xdr:col>7</xdr:col>
      <xdr:colOff>38100</xdr:colOff>
      <xdr:row>53</xdr:row>
      <xdr:rowOff>28575</xdr:rowOff>
    </xdr:to>
    <xdr:sp>
      <xdr:nvSpPr>
        <xdr:cNvPr id="24" name="Oval 49"/>
        <xdr:cNvSpPr>
          <a:spLocks/>
        </xdr:cNvSpPr>
      </xdr:nvSpPr>
      <xdr:spPr>
        <a:xfrm>
          <a:off x="1543050" y="11163300"/>
          <a:ext cx="95250" cy="857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219075</xdr:colOff>
      <xdr:row>52</xdr:row>
      <xdr:rowOff>142875</xdr:rowOff>
    </xdr:from>
    <xdr:to>
      <xdr:col>12</xdr:col>
      <xdr:colOff>38100</xdr:colOff>
      <xdr:row>53</xdr:row>
      <xdr:rowOff>28575</xdr:rowOff>
    </xdr:to>
    <xdr:sp>
      <xdr:nvSpPr>
        <xdr:cNvPr id="25" name="Oval 50"/>
        <xdr:cNvSpPr>
          <a:spLocks/>
        </xdr:cNvSpPr>
      </xdr:nvSpPr>
      <xdr:spPr>
        <a:xfrm>
          <a:off x="2724150" y="11163300"/>
          <a:ext cx="95250" cy="857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50</xdr:row>
      <xdr:rowOff>9525</xdr:rowOff>
    </xdr:from>
    <xdr:to>
      <xdr:col>7</xdr:col>
      <xdr:colOff>76200</xdr:colOff>
      <xdr:row>52</xdr:row>
      <xdr:rowOff>133350</xdr:rowOff>
    </xdr:to>
    <xdr:sp>
      <xdr:nvSpPr>
        <xdr:cNvPr id="26" name="Straight Arrow Connector 52"/>
        <xdr:cNvSpPr>
          <a:spLocks/>
        </xdr:cNvSpPr>
      </xdr:nvSpPr>
      <xdr:spPr>
        <a:xfrm rot="5400000" flipH="1" flipV="1">
          <a:off x="1676400" y="10582275"/>
          <a:ext cx="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104775</xdr:colOff>
      <xdr:row>48</xdr:row>
      <xdr:rowOff>114300</xdr:rowOff>
    </xdr:from>
    <xdr:ext cx="600075" cy="238125"/>
    <xdr:sp>
      <xdr:nvSpPr>
        <xdr:cNvPr id="27" name="TextBox 53"/>
        <xdr:cNvSpPr txBox="1">
          <a:spLocks noChangeArrowheads="1"/>
        </xdr:cNvSpPr>
      </xdr:nvSpPr>
      <xdr:spPr>
        <a:xfrm>
          <a:off x="1924050" y="1025842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by-pass</a:t>
          </a:r>
        </a:p>
      </xdr:txBody>
    </xdr:sp>
    <xdr:clientData/>
  </xdr:oneCellAnchor>
  <xdr:oneCellAnchor>
    <xdr:from>
      <xdr:col>3</xdr:col>
      <xdr:colOff>9525</xdr:colOff>
      <xdr:row>50</xdr:row>
      <xdr:rowOff>66675</xdr:rowOff>
    </xdr:from>
    <xdr:ext cx="600075" cy="247650"/>
    <xdr:sp>
      <xdr:nvSpPr>
        <xdr:cNvPr id="28" name="TextBox 54"/>
        <xdr:cNvSpPr txBox="1">
          <a:spLocks noChangeArrowheads="1"/>
        </xdr:cNvSpPr>
      </xdr:nvSpPr>
      <xdr:spPr>
        <a:xfrm rot="18959677">
          <a:off x="733425" y="1063942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by-pass</a:t>
          </a:r>
        </a:p>
      </xdr:txBody>
    </xdr:sp>
    <xdr:clientData/>
  </xdr:oneCellAnchor>
  <xdr:oneCellAnchor>
    <xdr:from>
      <xdr:col>13</xdr:col>
      <xdr:colOff>38100</xdr:colOff>
      <xdr:row>50</xdr:row>
      <xdr:rowOff>76200</xdr:rowOff>
    </xdr:from>
    <xdr:ext cx="600075" cy="247650"/>
    <xdr:sp>
      <xdr:nvSpPr>
        <xdr:cNvPr id="29" name="TextBox 55"/>
        <xdr:cNvSpPr txBox="1">
          <a:spLocks noChangeArrowheads="1"/>
        </xdr:cNvSpPr>
      </xdr:nvSpPr>
      <xdr:spPr>
        <a:xfrm rot="2568166">
          <a:off x="3038475" y="1064895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by-pass</a:t>
          </a:r>
        </a:p>
      </xdr:txBody>
    </xdr:sp>
    <xdr:clientData/>
  </xdr:oneCellAnchor>
  <xdr:twoCellAnchor>
    <xdr:from>
      <xdr:col>3</xdr:col>
      <xdr:colOff>152400</xdr:colOff>
      <xdr:row>53</xdr:row>
      <xdr:rowOff>200025</xdr:rowOff>
    </xdr:from>
    <xdr:to>
      <xdr:col>7</xdr:col>
      <xdr:colOff>0</xdr:colOff>
      <xdr:row>53</xdr:row>
      <xdr:rowOff>200025</xdr:rowOff>
    </xdr:to>
    <xdr:sp>
      <xdr:nvSpPr>
        <xdr:cNvPr id="30" name="Straight Arrow Connector 57"/>
        <xdr:cNvSpPr>
          <a:spLocks/>
        </xdr:cNvSpPr>
      </xdr:nvSpPr>
      <xdr:spPr>
        <a:xfrm>
          <a:off x="876300" y="11420475"/>
          <a:ext cx="723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54</xdr:row>
      <xdr:rowOff>0</xdr:rowOff>
    </xdr:from>
    <xdr:to>
      <xdr:col>15</xdr:col>
      <xdr:colOff>200025</xdr:colOff>
      <xdr:row>54</xdr:row>
      <xdr:rowOff>0</xdr:rowOff>
    </xdr:to>
    <xdr:sp>
      <xdr:nvSpPr>
        <xdr:cNvPr id="31" name="Straight Arrow Connector 58"/>
        <xdr:cNvSpPr>
          <a:spLocks/>
        </xdr:cNvSpPr>
      </xdr:nvSpPr>
      <xdr:spPr>
        <a:xfrm>
          <a:off x="2809875" y="114300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142875</xdr:colOff>
      <xdr:row>29</xdr:row>
      <xdr:rowOff>38100</xdr:rowOff>
    </xdr:from>
    <xdr:to>
      <xdr:col>15</xdr:col>
      <xdr:colOff>85725</xdr:colOff>
      <xdr:row>29</xdr:row>
      <xdr:rowOff>200025</xdr:rowOff>
    </xdr:to>
    <xdr:sp>
      <xdr:nvSpPr>
        <xdr:cNvPr id="32" name="Rectangle 32"/>
        <xdr:cNvSpPr>
          <a:spLocks/>
        </xdr:cNvSpPr>
      </xdr:nvSpPr>
      <xdr:spPr>
        <a:xfrm rot="20340000">
          <a:off x="3362325" y="6115050"/>
          <a:ext cx="161925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104775</xdr:colOff>
      <xdr:row>1</xdr:row>
      <xdr:rowOff>76200</xdr:rowOff>
    </xdr:from>
    <xdr:to>
      <xdr:col>42</xdr:col>
      <xdr:colOff>95250</xdr:colOff>
      <xdr:row>2</xdr:row>
      <xdr:rowOff>85725</xdr:rowOff>
    </xdr:to>
    <xdr:sp macro="[0]!Clear_Answers_2">
      <xdr:nvSpPr>
        <xdr:cNvPr id="1" name="Rounded Rectangle 2"/>
        <xdr:cNvSpPr>
          <a:spLocks/>
        </xdr:cNvSpPr>
      </xdr:nvSpPr>
      <xdr:spPr>
        <a:xfrm>
          <a:off x="7496175" y="276225"/>
          <a:ext cx="2571750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Click Here</a:t>
          </a:r>
          <a:r>
            <a:rPr lang="en-US" cap="none" sz="1050" b="0" i="0" u="none" baseline="0">
              <a:solidFill>
                <a:srgbClr val="FFFFFF"/>
              </a:solidFill>
            </a:rPr>
            <a:t> to Clear Answers</a:t>
          </a:r>
        </a:p>
      </xdr:txBody>
    </xdr:sp>
    <xdr:clientData/>
  </xdr:twoCellAnchor>
  <xdr:twoCellAnchor>
    <xdr:from>
      <xdr:col>32</xdr:col>
      <xdr:colOff>85725</xdr:colOff>
      <xdr:row>3</xdr:row>
      <xdr:rowOff>9525</xdr:rowOff>
    </xdr:from>
    <xdr:to>
      <xdr:col>42</xdr:col>
      <xdr:colOff>95250</xdr:colOff>
      <xdr:row>5</xdr:row>
      <xdr:rowOff>38100</xdr:rowOff>
    </xdr:to>
    <xdr:sp>
      <xdr:nvSpPr>
        <xdr:cNvPr id="2" name="Rounded Rectangle 3"/>
        <xdr:cNvSpPr>
          <a:spLocks/>
        </xdr:cNvSpPr>
      </xdr:nvSpPr>
      <xdr:spPr>
        <a:xfrm>
          <a:off x="7477125" y="714375"/>
          <a:ext cx="2590800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Shift</a:t>
          </a:r>
          <a:r>
            <a:rPr lang="en-US" cap="none" sz="1050" b="0" i="0" u="none" baseline="0">
              <a:solidFill>
                <a:srgbClr val="FFFFFF"/>
              </a:solidFill>
            </a:rPr>
            <a:t> + F9 to Change Questions</a:t>
          </a:r>
        </a:p>
      </xdr:txBody>
    </xdr:sp>
    <xdr:clientData/>
  </xdr:twoCellAnchor>
  <xdr:twoCellAnchor>
    <xdr:from>
      <xdr:col>14</xdr:col>
      <xdr:colOff>171450</xdr:colOff>
      <xdr:row>56</xdr:row>
      <xdr:rowOff>114300</xdr:rowOff>
    </xdr:from>
    <xdr:to>
      <xdr:col>26</xdr:col>
      <xdr:colOff>38100</xdr:colOff>
      <xdr:row>58</xdr:row>
      <xdr:rowOff>114300</xdr:rowOff>
    </xdr:to>
    <xdr:sp macro="[0]!Clear_Answers_2">
      <xdr:nvSpPr>
        <xdr:cNvPr id="3" name="Rounded Rectangle 4"/>
        <xdr:cNvSpPr>
          <a:spLocks/>
        </xdr:cNvSpPr>
      </xdr:nvSpPr>
      <xdr:spPr>
        <a:xfrm>
          <a:off x="3448050" y="12182475"/>
          <a:ext cx="2647950" cy="39052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Click Here</a:t>
          </a:r>
          <a:r>
            <a:rPr lang="en-US" cap="none" sz="1050" b="0" i="0" u="none" baseline="0">
              <a:solidFill>
                <a:srgbClr val="FFFFFF"/>
              </a:solidFill>
            </a:rPr>
            <a:t> to Clear Answers</a:t>
          </a:r>
        </a:p>
      </xdr:txBody>
    </xdr:sp>
    <xdr:clientData/>
  </xdr:twoCellAnchor>
  <xdr:twoCellAnchor>
    <xdr:from>
      <xdr:col>14</xdr:col>
      <xdr:colOff>152400</xdr:colOff>
      <xdr:row>59</xdr:row>
      <xdr:rowOff>9525</xdr:rowOff>
    </xdr:from>
    <xdr:to>
      <xdr:col>26</xdr:col>
      <xdr:colOff>38100</xdr:colOff>
      <xdr:row>61</xdr:row>
      <xdr:rowOff>47625</xdr:rowOff>
    </xdr:to>
    <xdr:sp>
      <xdr:nvSpPr>
        <xdr:cNvPr id="4" name="Rounded Rectangle 5"/>
        <xdr:cNvSpPr>
          <a:spLocks/>
        </xdr:cNvSpPr>
      </xdr:nvSpPr>
      <xdr:spPr>
        <a:xfrm>
          <a:off x="3429000" y="12658725"/>
          <a:ext cx="2667000" cy="41910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Shift</a:t>
          </a:r>
          <a:r>
            <a:rPr lang="en-US" cap="none" sz="1050" b="0" i="0" u="none" baseline="0">
              <a:solidFill>
                <a:srgbClr val="FFFFFF"/>
              </a:solidFill>
            </a:rPr>
            <a:t> + F9 to Change Questions</a:t>
          </a:r>
        </a:p>
      </xdr:txBody>
    </xdr:sp>
    <xdr:clientData/>
  </xdr:twoCellAnchor>
  <xdr:twoCellAnchor>
    <xdr:from>
      <xdr:col>30</xdr:col>
      <xdr:colOff>9525</xdr:colOff>
      <xdr:row>10</xdr:row>
      <xdr:rowOff>0</xdr:rowOff>
    </xdr:from>
    <xdr:to>
      <xdr:col>37</xdr:col>
      <xdr:colOff>523875</xdr:colOff>
      <xdr:row>11</xdr:row>
      <xdr:rowOff>152400</xdr:rowOff>
    </xdr:to>
    <xdr:sp macro="[0]!Working_Q1">
      <xdr:nvSpPr>
        <xdr:cNvPr id="5" name="Rounded Rectangle 6"/>
        <xdr:cNvSpPr>
          <a:spLocks/>
        </xdr:cNvSpPr>
      </xdr:nvSpPr>
      <xdr:spPr>
        <a:xfrm>
          <a:off x="6962775" y="2057400"/>
          <a:ext cx="2114550" cy="381000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Click</a:t>
          </a:r>
          <a:r>
            <a:rPr lang="en-US" cap="none" sz="1050" b="0" i="0" u="none" baseline="0">
              <a:solidFill>
                <a:srgbClr val="000000"/>
              </a:solidFill>
            </a:rPr>
            <a:t> here to add working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37</xdr:col>
      <xdr:colOff>514350</xdr:colOff>
      <xdr:row>21</xdr:row>
      <xdr:rowOff>190500</xdr:rowOff>
    </xdr:to>
    <xdr:sp macro="[0]!Working_Q2">
      <xdr:nvSpPr>
        <xdr:cNvPr id="6" name="Rounded Rectangle 7"/>
        <xdr:cNvSpPr>
          <a:spLocks/>
        </xdr:cNvSpPr>
      </xdr:nvSpPr>
      <xdr:spPr>
        <a:xfrm>
          <a:off x="6953250" y="4191000"/>
          <a:ext cx="2114550" cy="438150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Click</a:t>
          </a:r>
          <a:r>
            <a:rPr lang="en-US" cap="none" sz="1050" b="0" i="0" u="none" baseline="0">
              <a:solidFill>
                <a:srgbClr val="000000"/>
              </a:solidFill>
            </a:rPr>
            <a:t> here to add working</a:t>
          </a:r>
        </a:p>
      </xdr:txBody>
    </xdr:sp>
    <xdr:clientData/>
  </xdr:twoCellAnchor>
  <xdr:twoCellAnchor>
    <xdr:from>
      <xdr:col>30</xdr:col>
      <xdr:colOff>0</xdr:colOff>
      <xdr:row>30</xdr:row>
      <xdr:rowOff>0</xdr:rowOff>
    </xdr:from>
    <xdr:to>
      <xdr:col>37</xdr:col>
      <xdr:colOff>514350</xdr:colOff>
      <xdr:row>31</xdr:row>
      <xdr:rowOff>171450</xdr:rowOff>
    </xdr:to>
    <xdr:sp macro="[0]!Working_Q3">
      <xdr:nvSpPr>
        <xdr:cNvPr id="7" name="Rounded Rectangle 8"/>
        <xdr:cNvSpPr>
          <a:spLocks/>
        </xdr:cNvSpPr>
      </xdr:nvSpPr>
      <xdr:spPr>
        <a:xfrm>
          <a:off x="6953250" y="6429375"/>
          <a:ext cx="2114550" cy="400050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Click</a:t>
          </a:r>
          <a:r>
            <a:rPr lang="en-US" cap="none" sz="1050" b="0" i="0" u="none" baseline="0">
              <a:solidFill>
                <a:srgbClr val="000000"/>
              </a:solidFill>
            </a:rPr>
            <a:t> here to add working</a:t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37</xdr:col>
      <xdr:colOff>514350</xdr:colOff>
      <xdr:row>41</xdr:row>
      <xdr:rowOff>142875</xdr:rowOff>
    </xdr:to>
    <xdr:sp macro="[0]!Working_Q4">
      <xdr:nvSpPr>
        <xdr:cNvPr id="8" name="Rounded Rectangle 9"/>
        <xdr:cNvSpPr>
          <a:spLocks/>
        </xdr:cNvSpPr>
      </xdr:nvSpPr>
      <xdr:spPr>
        <a:xfrm>
          <a:off x="6953250" y="8620125"/>
          <a:ext cx="2114550" cy="3905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Click</a:t>
          </a:r>
          <a:r>
            <a:rPr lang="en-US" cap="none" sz="1050" b="0" i="0" u="none" baseline="0">
              <a:solidFill>
                <a:srgbClr val="000000"/>
              </a:solidFill>
            </a:rPr>
            <a:t> here to add working</a:t>
          </a:r>
        </a:p>
      </xdr:txBody>
    </xdr:sp>
    <xdr:clientData/>
  </xdr:twoCellAnchor>
  <xdr:twoCellAnchor>
    <xdr:from>
      <xdr:col>30</xdr:col>
      <xdr:colOff>0</xdr:colOff>
      <xdr:row>50</xdr:row>
      <xdr:rowOff>0</xdr:rowOff>
    </xdr:from>
    <xdr:to>
      <xdr:col>37</xdr:col>
      <xdr:colOff>514350</xdr:colOff>
      <xdr:row>51</xdr:row>
      <xdr:rowOff>190500</xdr:rowOff>
    </xdr:to>
    <xdr:sp macro="[0]!Working_Q5">
      <xdr:nvSpPr>
        <xdr:cNvPr id="9" name="Rounded Rectangle 10"/>
        <xdr:cNvSpPr>
          <a:spLocks/>
        </xdr:cNvSpPr>
      </xdr:nvSpPr>
      <xdr:spPr>
        <a:xfrm>
          <a:off x="6953250" y="10810875"/>
          <a:ext cx="2114550" cy="419100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Click</a:t>
          </a:r>
          <a:r>
            <a:rPr lang="en-US" cap="none" sz="1050" b="0" i="0" u="none" baseline="0">
              <a:solidFill>
                <a:srgbClr val="000000"/>
              </a:solidFill>
            </a:rPr>
            <a:t> here to add working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" name="Straight Arrow Connector 12"/>
        <xdr:cNvSpPr>
          <a:spLocks/>
        </xdr:cNvSpPr>
      </xdr:nvSpPr>
      <xdr:spPr>
        <a:xfrm>
          <a:off x="2333625" y="2924175"/>
          <a:ext cx="1600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</xdr:colOff>
      <xdr:row>10</xdr:row>
      <xdr:rowOff>0</xdr:rowOff>
    </xdr:from>
    <xdr:to>
      <xdr:col>9</xdr:col>
      <xdr:colOff>104775</xdr:colOff>
      <xdr:row>13</xdr:row>
      <xdr:rowOff>85725</xdr:rowOff>
    </xdr:to>
    <xdr:sp>
      <xdr:nvSpPr>
        <xdr:cNvPr id="11" name="Straight Arrow Connector 14"/>
        <xdr:cNvSpPr>
          <a:spLocks/>
        </xdr:cNvSpPr>
      </xdr:nvSpPr>
      <xdr:spPr>
        <a:xfrm rot="5400000">
          <a:off x="2200275" y="2057400"/>
          <a:ext cx="0" cy="752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20</xdr:row>
      <xdr:rowOff>47625</xdr:rowOff>
    </xdr:from>
    <xdr:to>
      <xdr:col>8</xdr:col>
      <xdr:colOff>123825</xdr:colOff>
      <xdr:row>24</xdr:row>
      <xdr:rowOff>38100</xdr:rowOff>
    </xdr:to>
    <xdr:sp>
      <xdr:nvSpPr>
        <xdr:cNvPr id="12" name="Straight Arrow Connector 17"/>
        <xdr:cNvSpPr>
          <a:spLocks/>
        </xdr:cNvSpPr>
      </xdr:nvSpPr>
      <xdr:spPr>
        <a:xfrm rot="16200000" flipV="1">
          <a:off x="1990725" y="4238625"/>
          <a:ext cx="9525" cy="923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24</xdr:row>
      <xdr:rowOff>28575</xdr:rowOff>
    </xdr:from>
    <xdr:to>
      <xdr:col>8</xdr:col>
      <xdr:colOff>9525</xdr:colOff>
      <xdr:row>24</xdr:row>
      <xdr:rowOff>28575</xdr:rowOff>
    </xdr:to>
    <xdr:sp>
      <xdr:nvSpPr>
        <xdr:cNvPr id="13" name="Straight Arrow Connector 18"/>
        <xdr:cNvSpPr>
          <a:spLocks/>
        </xdr:cNvSpPr>
      </xdr:nvSpPr>
      <xdr:spPr>
        <a:xfrm rot="10800000" flipV="1">
          <a:off x="1352550" y="5153025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43</xdr:row>
      <xdr:rowOff>0</xdr:rowOff>
    </xdr:from>
    <xdr:to>
      <xdr:col>37</xdr:col>
      <xdr:colOff>514350</xdr:colOff>
      <xdr:row>44</xdr:row>
      <xdr:rowOff>142875</xdr:rowOff>
    </xdr:to>
    <xdr:sp macro="[0]!Working_Q4b">
      <xdr:nvSpPr>
        <xdr:cNvPr id="14" name="Rounded Rectangle 20"/>
        <xdr:cNvSpPr>
          <a:spLocks/>
        </xdr:cNvSpPr>
      </xdr:nvSpPr>
      <xdr:spPr>
        <a:xfrm>
          <a:off x="6953250" y="9286875"/>
          <a:ext cx="2114550" cy="3905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Click</a:t>
          </a:r>
          <a:r>
            <a:rPr lang="en-US" cap="none" sz="1050" b="0" i="0" u="none" baseline="0">
              <a:solidFill>
                <a:srgbClr val="000000"/>
              </a:solidFill>
            </a:rPr>
            <a:t> here to add working</a:t>
          </a:r>
        </a:p>
      </xdr:txBody>
    </xdr:sp>
    <xdr:clientData/>
  </xdr:twoCellAnchor>
  <xdr:twoCellAnchor>
    <xdr:from>
      <xdr:col>6</xdr:col>
      <xdr:colOff>142875</xdr:colOff>
      <xdr:row>49</xdr:row>
      <xdr:rowOff>95250</xdr:rowOff>
    </xdr:from>
    <xdr:to>
      <xdr:col>6</xdr:col>
      <xdr:colOff>142875</xdr:colOff>
      <xdr:row>53</xdr:row>
      <xdr:rowOff>0</xdr:rowOff>
    </xdr:to>
    <xdr:sp>
      <xdr:nvSpPr>
        <xdr:cNvPr id="15" name="Straight Arrow Connector 26"/>
        <xdr:cNvSpPr>
          <a:spLocks/>
        </xdr:cNvSpPr>
      </xdr:nvSpPr>
      <xdr:spPr>
        <a:xfrm rot="5400000" flipH="1" flipV="1">
          <a:off x="1581150" y="10706100"/>
          <a:ext cx="0" cy="742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53</xdr:row>
      <xdr:rowOff>85725</xdr:rowOff>
    </xdr:from>
    <xdr:to>
      <xdr:col>11</xdr:col>
      <xdr:colOff>257175</xdr:colOff>
      <xdr:row>53</xdr:row>
      <xdr:rowOff>85725</xdr:rowOff>
    </xdr:to>
    <xdr:sp>
      <xdr:nvSpPr>
        <xdr:cNvPr id="16" name="Straight Arrow Connector 31"/>
        <xdr:cNvSpPr>
          <a:spLocks/>
        </xdr:cNvSpPr>
      </xdr:nvSpPr>
      <xdr:spPr>
        <a:xfrm>
          <a:off x="1666875" y="11534775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200025</xdr:rowOff>
    </xdr:from>
    <xdr:to>
      <xdr:col>16</xdr:col>
      <xdr:colOff>209550</xdr:colOff>
      <xdr:row>13</xdr:row>
      <xdr:rowOff>114300</xdr:rowOff>
    </xdr:to>
    <xdr:sp>
      <xdr:nvSpPr>
        <xdr:cNvPr id="17" name="Rectangle 34"/>
        <xdr:cNvSpPr>
          <a:spLocks/>
        </xdr:cNvSpPr>
      </xdr:nvSpPr>
      <xdr:spPr>
        <a:xfrm>
          <a:off x="2314575" y="2047875"/>
          <a:ext cx="1609725" cy="790575"/>
        </a:xfrm>
        <a:prstGeom prst="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142875</xdr:colOff>
      <xdr:row>20</xdr:row>
      <xdr:rowOff>76200</xdr:rowOff>
    </xdr:from>
    <xdr:to>
      <xdr:col>8</xdr:col>
      <xdr:colOff>57150</xdr:colOff>
      <xdr:row>23</xdr:row>
      <xdr:rowOff>190500</xdr:rowOff>
    </xdr:to>
    <xdr:grpSp>
      <xdr:nvGrpSpPr>
        <xdr:cNvPr id="18" name="Group 40"/>
        <xdr:cNvGrpSpPr>
          <a:grpSpLocks/>
        </xdr:cNvGrpSpPr>
      </xdr:nvGrpSpPr>
      <xdr:grpSpPr>
        <a:xfrm>
          <a:off x="1362075" y="4267200"/>
          <a:ext cx="571500" cy="800100"/>
          <a:chOff x="628650" y="4300539"/>
          <a:chExt cx="852577" cy="957263"/>
        </a:xfrm>
        <a:solidFill>
          <a:srgbClr val="FFFFFF"/>
        </a:solidFill>
      </xdr:grpSpPr>
      <xdr:sp>
        <xdr:nvSpPr>
          <xdr:cNvPr id="19" name="Rectangle 35"/>
          <xdr:cNvSpPr>
            <a:spLocks/>
          </xdr:cNvSpPr>
        </xdr:nvSpPr>
        <xdr:spPr>
          <a:xfrm rot="5400000">
            <a:off x="524210" y="4405120"/>
            <a:ext cx="957231" cy="74786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Straight Connector 37"/>
          <xdr:cNvSpPr>
            <a:spLocks/>
          </xdr:cNvSpPr>
        </xdr:nvSpPr>
        <xdr:spPr>
          <a:xfrm>
            <a:off x="628650" y="4505633"/>
            <a:ext cx="747923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Straight Connector 38"/>
          <xdr:cNvSpPr>
            <a:spLocks/>
          </xdr:cNvSpPr>
        </xdr:nvSpPr>
        <xdr:spPr>
          <a:xfrm>
            <a:off x="642718" y="4767683"/>
            <a:ext cx="747923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Straight Connector 39"/>
          <xdr:cNvSpPr>
            <a:spLocks/>
          </xdr:cNvSpPr>
        </xdr:nvSpPr>
        <xdr:spPr>
          <a:xfrm>
            <a:off x="642718" y="5052708"/>
            <a:ext cx="733856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9525</xdr:colOff>
      <xdr:row>49</xdr:row>
      <xdr:rowOff>76200</xdr:rowOff>
    </xdr:from>
    <xdr:to>
      <xdr:col>12</xdr:col>
      <xdr:colOff>47625</xdr:colOff>
      <xdr:row>53</xdr:row>
      <xdr:rowOff>9525</xdr:rowOff>
    </xdr:to>
    <xdr:pic>
      <xdr:nvPicPr>
        <xdr:cNvPr id="23" name="Picture 42" descr="football_pitch.bmp"/>
        <xdr:cNvPicPr preferRelativeResize="1">
          <a:picLocks noChangeAspect="1"/>
        </xdr:cNvPicPr>
      </xdr:nvPicPr>
      <xdr:blipFill>
        <a:blip r:embed="rId1"/>
        <a:srcRect l="9249" t="9201" r="10083" b="13679"/>
        <a:stretch>
          <a:fillRect/>
        </a:stretch>
      </xdr:blipFill>
      <xdr:spPr>
        <a:xfrm>
          <a:off x="1666875" y="10687050"/>
          <a:ext cx="1219200" cy="771525"/>
        </a:xfrm>
        <a:prstGeom prst="rect">
          <a:avLst/>
        </a:prstGeom>
        <a:noFill/>
        <a:ln w="31750" cmpd="sng">
          <a:solidFill>
            <a:srgbClr val="A6A6A6"/>
          </a:solidFill>
          <a:headEnd type="none"/>
          <a:tailEnd type="none"/>
        </a:ln>
      </xdr:spPr>
    </xdr:pic>
    <xdr:clientData/>
  </xdr:twoCellAnchor>
  <xdr:twoCellAnchor>
    <xdr:from>
      <xdr:col>7</xdr:col>
      <xdr:colOff>9525</xdr:colOff>
      <xdr:row>51</xdr:row>
      <xdr:rowOff>19050</xdr:rowOff>
    </xdr:from>
    <xdr:to>
      <xdr:col>9</xdr:col>
      <xdr:colOff>190500</xdr:colOff>
      <xdr:row>53</xdr:row>
      <xdr:rowOff>38100</xdr:rowOff>
    </xdr:to>
    <xdr:sp>
      <xdr:nvSpPr>
        <xdr:cNvPr id="24" name="Straight Arrow Connector 45"/>
        <xdr:cNvSpPr>
          <a:spLocks/>
        </xdr:cNvSpPr>
      </xdr:nvSpPr>
      <xdr:spPr>
        <a:xfrm flipV="1">
          <a:off x="1666875" y="11058525"/>
          <a:ext cx="619125" cy="4286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76200</xdr:colOff>
      <xdr:row>50</xdr:row>
      <xdr:rowOff>219075</xdr:rowOff>
    </xdr:from>
    <xdr:ext cx="809625" cy="314325"/>
    <xdr:sp>
      <xdr:nvSpPr>
        <xdr:cNvPr id="25" name="TextBox 47"/>
        <xdr:cNvSpPr txBox="1">
          <a:spLocks noChangeArrowheads="1"/>
        </xdr:cNvSpPr>
      </xdr:nvSpPr>
      <xdr:spPr>
        <a:xfrm rot="19500582">
          <a:off x="1514475" y="11029950"/>
          <a:ext cx="809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 metres</a:t>
          </a:r>
        </a:p>
      </xdr:txBody>
    </xdr:sp>
    <xdr:clientData/>
  </xdr:oneCellAnchor>
  <xdr:twoCellAnchor>
    <xdr:from>
      <xdr:col>2</xdr:col>
      <xdr:colOff>152400</xdr:colOff>
      <xdr:row>39</xdr:row>
      <xdr:rowOff>200025</xdr:rowOff>
    </xdr:from>
    <xdr:to>
      <xdr:col>7</xdr:col>
      <xdr:colOff>190500</xdr:colOff>
      <xdr:row>43</xdr:row>
      <xdr:rowOff>9525</xdr:rowOff>
    </xdr:to>
    <xdr:grpSp>
      <xdr:nvGrpSpPr>
        <xdr:cNvPr id="26" name="Group 55"/>
        <xdr:cNvGrpSpPr>
          <a:grpSpLocks/>
        </xdr:cNvGrpSpPr>
      </xdr:nvGrpSpPr>
      <xdr:grpSpPr>
        <a:xfrm>
          <a:off x="714375" y="8620125"/>
          <a:ext cx="1133475" cy="676275"/>
          <a:chOff x="665394" y="8492929"/>
          <a:chExt cx="1134831" cy="686359"/>
        </a:xfrm>
        <a:solidFill>
          <a:srgbClr val="FFFFFF"/>
        </a:solidFill>
      </xdr:grpSpPr>
      <xdr:sp>
        <xdr:nvSpPr>
          <xdr:cNvPr id="27" name="Parallelogram 51"/>
          <xdr:cNvSpPr>
            <a:spLocks/>
          </xdr:cNvSpPr>
        </xdr:nvSpPr>
        <xdr:spPr>
          <a:xfrm rot="3247679">
            <a:off x="665394" y="8492929"/>
            <a:ext cx="1029859" cy="686359"/>
          </a:xfrm>
          <a:prstGeom prst="parallelogram">
            <a:avLst>
              <a:gd name="adj" fmla="val -4703"/>
            </a:avLst>
          </a:prstGeom>
          <a:solidFill>
            <a:srgbClr val="4F81BD">
              <a:alpha val="33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43</xdr:row>
      <xdr:rowOff>47625</xdr:rowOff>
    </xdr:from>
    <xdr:to>
      <xdr:col>7</xdr:col>
      <xdr:colOff>200025</xdr:colOff>
      <xdr:row>43</xdr:row>
      <xdr:rowOff>47625</xdr:rowOff>
    </xdr:to>
    <xdr:sp>
      <xdr:nvSpPr>
        <xdr:cNvPr id="29" name="Straight Arrow Connector 56"/>
        <xdr:cNvSpPr>
          <a:spLocks/>
        </xdr:cNvSpPr>
      </xdr:nvSpPr>
      <xdr:spPr>
        <a:xfrm>
          <a:off x="847725" y="9334500"/>
          <a:ext cx="1009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19050</xdr:rowOff>
    </xdr:from>
    <xdr:to>
      <xdr:col>7</xdr:col>
      <xdr:colOff>123825</xdr:colOff>
      <xdr:row>42</xdr:row>
      <xdr:rowOff>133350</xdr:rowOff>
    </xdr:to>
    <xdr:sp>
      <xdr:nvSpPr>
        <xdr:cNvPr id="30" name="Straight Arrow Connector 60"/>
        <xdr:cNvSpPr>
          <a:spLocks/>
        </xdr:cNvSpPr>
      </xdr:nvSpPr>
      <xdr:spPr>
        <a:xfrm flipV="1">
          <a:off x="781050" y="8886825"/>
          <a:ext cx="1000125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34</xdr:row>
      <xdr:rowOff>114300</xdr:rowOff>
    </xdr:from>
    <xdr:to>
      <xdr:col>15</xdr:col>
      <xdr:colOff>9525</xdr:colOff>
      <xdr:row>34</xdr:row>
      <xdr:rowOff>114300</xdr:rowOff>
    </xdr:to>
    <xdr:sp>
      <xdr:nvSpPr>
        <xdr:cNvPr id="31" name="Straight Arrow Connector 41"/>
        <xdr:cNvSpPr>
          <a:spLocks/>
        </xdr:cNvSpPr>
      </xdr:nvSpPr>
      <xdr:spPr>
        <a:xfrm flipV="1">
          <a:off x="3286125" y="744855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34</xdr:row>
      <xdr:rowOff>123825</xdr:rowOff>
    </xdr:from>
    <xdr:to>
      <xdr:col>11</xdr:col>
      <xdr:colOff>228600</xdr:colOff>
      <xdr:row>34</xdr:row>
      <xdr:rowOff>123825</xdr:rowOff>
    </xdr:to>
    <xdr:sp>
      <xdr:nvSpPr>
        <xdr:cNvPr id="32" name="Straight Arrow Connector 43"/>
        <xdr:cNvSpPr>
          <a:spLocks/>
        </xdr:cNvSpPr>
      </xdr:nvSpPr>
      <xdr:spPr>
        <a:xfrm rot="10800000" flipV="1">
          <a:off x="2333625" y="74580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32</xdr:row>
      <xdr:rowOff>19050</xdr:rowOff>
    </xdr:from>
    <xdr:to>
      <xdr:col>9</xdr:col>
      <xdr:colOff>66675</xdr:colOff>
      <xdr:row>33</xdr:row>
      <xdr:rowOff>219075</xdr:rowOff>
    </xdr:to>
    <xdr:sp>
      <xdr:nvSpPr>
        <xdr:cNvPr id="33" name="Straight Arrow Connector 46"/>
        <xdr:cNvSpPr>
          <a:spLocks/>
        </xdr:cNvSpPr>
      </xdr:nvSpPr>
      <xdr:spPr>
        <a:xfrm rot="5400000">
          <a:off x="2162175" y="6905625"/>
          <a:ext cx="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28</xdr:row>
      <xdr:rowOff>180975</xdr:rowOff>
    </xdr:from>
    <xdr:to>
      <xdr:col>9</xdr:col>
      <xdr:colOff>66675</xdr:colOff>
      <xdr:row>30</xdr:row>
      <xdr:rowOff>190500</xdr:rowOff>
    </xdr:to>
    <xdr:sp>
      <xdr:nvSpPr>
        <xdr:cNvPr id="34" name="Straight Arrow Connector 49"/>
        <xdr:cNvSpPr>
          <a:spLocks/>
        </xdr:cNvSpPr>
      </xdr:nvSpPr>
      <xdr:spPr>
        <a:xfrm rot="5400000" flipH="1" flipV="1">
          <a:off x="2162175" y="6172200"/>
          <a:ext cx="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114300</xdr:colOff>
      <xdr:row>30</xdr:row>
      <xdr:rowOff>219075</xdr:rowOff>
    </xdr:from>
    <xdr:to>
      <xdr:col>15</xdr:col>
      <xdr:colOff>123825</xdr:colOff>
      <xdr:row>34</xdr:row>
      <xdr:rowOff>9525</xdr:rowOff>
    </xdr:to>
    <xdr:sp>
      <xdr:nvSpPr>
        <xdr:cNvPr id="35" name="Straight Arrow Connector 53"/>
        <xdr:cNvSpPr>
          <a:spLocks/>
        </xdr:cNvSpPr>
      </xdr:nvSpPr>
      <xdr:spPr>
        <a:xfrm rot="16200000" flipH="1">
          <a:off x="3609975" y="6648450"/>
          <a:ext cx="9525" cy="695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BQ56"/>
  <sheetViews>
    <sheetView showGridLines="0" showRowColHeaders="0" zoomScalePageLayoutView="0" workbookViewId="0" topLeftCell="A1">
      <selection activeCell="X11" sqref="X11:Y11"/>
    </sheetView>
  </sheetViews>
  <sheetFormatPr defaultColWidth="3.28125" defaultRowHeight="15"/>
  <cols>
    <col min="1" max="1" width="3.28125" style="61" customWidth="1"/>
    <col min="2" max="2" width="4.28125" style="61" customWidth="1"/>
    <col min="3" max="10" width="3.28125" style="61" customWidth="1"/>
    <col min="11" max="11" width="3.7109375" style="61" customWidth="1"/>
    <col min="12" max="12" width="4.140625" style="61" customWidth="1"/>
    <col min="13" max="19" width="3.28125" style="61" customWidth="1"/>
    <col min="20" max="20" width="3.00390625" style="61" customWidth="1"/>
    <col min="21" max="24" width="3.28125" style="61" customWidth="1"/>
    <col min="25" max="25" width="4.28125" style="61" customWidth="1"/>
    <col min="26" max="26" width="4.140625" style="61" customWidth="1"/>
    <col min="27" max="27" width="3.7109375" style="61" customWidth="1"/>
    <col min="28" max="28" width="3.28125" style="61" customWidth="1"/>
    <col min="29" max="29" width="4.00390625" style="61" customWidth="1"/>
    <col min="30" max="30" width="2.421875" style="61" customWidth="1"/>
    <col min="31" max="34" width="3.28125" style="61" customWidth="1"/>
    <col min="35" max="35" width="3.8515625" style="61" customWidth="1"/>
    <col min="36" max="36" width="3.28125" style="61" customWidth="1"/>
    <col min="37" max="37" width="3.7109375" style="61" customWidth="1"/>
    <col min="38" max="38" width="8.140625" style="61" bestFit="1" customWidth="1"/>
    <col min="39" max="43" width="3.28125" style="61" customWidth="1"/>
    <col min="44" max="45" width="3.28125" style="5" customWidth="1"/>
    <col min="46" max="46" width="4.421875" style="5" bestFit="1" customWidth="1"/>
    <col min="47" max="50" width="3.28125" style="5" customWidth="1"/>
    <col min="51" max="51" width="4.57421875" style="5" bestFit="1" customWidth="1"/>
    <col min="52" max="52" width="9.421875" style="6" bestFit="1" customWidth="1"/>
    <col min="53" max="55" width="3.28125" style="5" customWidth="1"/>
    <col min="56" max="16384" width="3.28125" style="61" customWidth="1"/>
  </cols>
  <sheetData>
    <row r="1" spans="44:69" s="10" customFormat="1" ht="15.75" thickBot="1">
      <c r="AR1" s="9"/>
      <c r="AS1" s="1"/>
      <c r="AT1" s="1"/>
      <c r="AU1" s="1"/>
      <c r="AV1" s="1"/>
      <c r="AW1" s="1"/>
      <c r="AX1" s="1"/>
      <c r="AY1" s="1"/>
      <c r="AZ1" s="2"/>
      <c r="BA1" s="1"/>
      <c r="BB1" s="1"/>
      <c r="BC1" s="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</row>
    <row r="2" spans="2:69" s="10" customFormat="1" ht="27" customHeight="1" thickTop="1">
      <c r="B2" s="77" t="s">
        <v>70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9"/>
      <c r="AR2" s="9"/>
      <c r="AS2" s="1"/>
      <c r="AT2" s="1"/>
      <c r="AU2" s="1"/>
      <c r="AV2" s="1"/>
      <c r="AW2" s="1"/>
      <c r="AX2" s="1"/>
      <c r="AY2" s="1"/>
      <c r="AZ2" s="2"/>
      <c r="BA2" s="1"/>
      <c r="BB2" s="1"/>
      <c r="BC2" s="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</row>
    <row r="3" spans="2:69" s="10" customFormat="1" ht="12.75" customHeight="1"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2"/>
      <c r="AR3" s="9"/>
      <c r="AS3" s="1"/>
      <c r="AT3" s="1"/>
      <c r="AU3" s="1"/>
      <c r="AV3" s="1"/>
      <c r="AW3" s="1"/>
      <c r="AX3" s="1"/>
      <c r="AY3" s="1"/>
      <c r="AZ3" s="2"/>
      <c r="BA3" s="1"/>
      <c r="BB3" s="1"/>
      <c r="BC3" s="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</row>
    <row r="4" spans="2:69" s="10" customFormat="1" ht="12.75" customHeight="1"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2"/>
      <c r="AR4" s="9"/>
      <c r="AS4" s="1"/>
      <c r="AT4" s="1"/>
      <c r="AU4" s="1"/>
      <c r="AV4" s="1"/>
      <c r="AW4" s="1"/>
      <c r="AX4" s="1"/>
      <c r="AY4" s="1"/>
      <c r="AZ4" s="2"/>
      <c r="BA4" s="1"/>
      <c r="BB4" s="1"/>
      <c r="BC4" s="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</row>
    <row r="5" spans="2:69" s="10" customFormat="1" ht="12.75" customHeight="1"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2"/>
      <c r="AR5" s="9"/>
      <c r="AS5" s="1"/>
      <c r="AT5" s="1"/>
      <c r="AU5" s="1"/>
      <c r="AV5" s="1"/>
      <c r="AW5" s="1"/>
      <c r="AX5" s="1"/>
      <c r="AY5" s="1"/>
      <c r="AZ5" s="2"/>
      <c r="BA5" s="1"/>
      <c r="BB5" s="1"/>
      <c r="BC5" s="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</row>
    <row r="6" spans="2:69" s="10" customFormat="1" ht="13.5" customHeight="1" thickBot="1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5"/>
      <c r="AR6" s="9"/>
      <c r="AS6" s="1"/>
      <c r="AT6" s="1"/>
      <c r="AU6" s="1"/>
      <c r="AV6" s="1"/>
      <c r="AW6" s="1"/>
      <c r="AX6" s="1"/>
      <c r="AY6" s="1"/>
      <c r="AZ6" s="2"/>
      <c r="BA6" s="1"/>
      <c r="BB6" s="1"/>
      <c r="BC6" s="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2:69" s="10" customFormat="1" ht="16.5" thickTop="1">
      <c r="B7" s="12"/>
      <c r="C7" s="13"/>
      <c r="D7" s="13"/>
      <c r="E7" s="13"/>
      <c r="F7" s="13"/>
      <c r="G7" s="13"/>
      <c r="H7" s="13"/>
      <c r="I7" s="14"/>
      <c r="J7" s="15"/>
      <c r="K7" s="13"/>
      <c r="L7" s="15"/>
      <c r="M7" s="14"/>
      <c r="N7" s="15"/>
      <c r="O7" s="13"/>
      <c r="P7" s="15"/>
      <c r="Q7" s="13"/>
      <c r="R7" s="16"/>
      <c r="S7" s="15"/>
      <c r="T7" s="15"/>
      <c r="U7" s="13"/>
      <c r="V7" s="13"/>
      <c r="W7" s="13"/>
      <c r="X7" s="17"/>
      <c r="Y7" s="17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8"/>
      <c r="AR7" s="9"/>
      <c r="AS7" s="1"/>
      <c r="AT7" s="1"/>
      <c r="AU7" s="1"/>
      <c r="AV7" s="1"/>
      <c r="AW7" s="1"/>
      <c r="AX7" s="1"/>
      <c r="AY7" s="1">
        <f>N15-L10</f>
        <v>6</v>
      </c>
      <c r="AZ7" s="3">
        <f>G12</f>
        <v>8.5</v>
      </c>
      <c r="BA7" s="1"/>
      <c r="BB7" s="1"/>
      <c r="BC7" s="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</row>
    <row r="8" spans="2:69" s="10" customFormat="1" ht="16.5">
      <c r="B8" s="19" t="s">
        <v>2</v>
      </c>
      <c r="C8" s="20" t="s">
        <v>72</v>
      </c>
      <c r="D8" s="11"/>
      <c r="E8" s="11"/>
      <c r="F8" s="11"/>
      <c r="G8" s="11"/>
      <c r="H8" s="11"/>
      <c r="I8" s="21"/>
      <c r="J8" s="22"/>
      <c r="K8" s="11"/>
      <c r="L8" s="22"/>
      <c r="M8" s="21"/>
      <c r="N8" s="22"/>
      <c r="O8" s="11"/>
      <c r="P8" s="11"/>
      <c r="Q8" s="11"/>
      <c r="R8" s="23"/>
      <c r="S8" s="22"/>
      <c r="T8" s="22"/>
      <c r="U8" s="11"/>
      <c r="V8" s="11"/>
      <c r="W8" s="11"/>
      <c r="X8" s="30"/>
      <c r="Y8" s="30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26"/>
      <c r="AR8" s="9"/>
      <c r="AS8" s="1"/>
      <c r="AT8" s="1"/>
      <c r="AU8" s="1"/>
      <c r="AV8" s="1"/>
      <c r="AW8" s="1"/>
      <c r="AX8" s="1"/>
      <c r="AY8" s="7">
        <f>G12/2</f>
        <v>4.25</v>
      </c>
      <c r="AZ8" s="3">
        <f>L10</f>
        <v>11</v>
      </c>
      <c r="BA8" s="1"/>
      <c r="BB8" s="1"/>
      <c r="BC8" s="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2:69" s="10" customFormat="1" ht="18">
      <c r="B9" s="27"/>
      <c r="C9" s="11"/>
      <c r="D9" s="11"/>
      <c r="E9" s="11"/>
      <c r="F9" s="11"/>
      <c r="G9" s="11"/>
      <c r="H9" s="11"/>
      <c r="I9" s="21"/>
      <c r="J9" s="22"/>
      <c r="K9" s="11"/>
      <c r="L9" s="22"/>
      <c r="M9" s="21"/>
      <c r="N9" s="22"/>
      <c r="O9" s="11"/>
      <c r="P9" s="29" t="s">
        <v>3</v>
      </c>
      <c r="Q9" s="11"/>
      <c r="R9" s="23"/>
      <c r="S9" s="22"/>
      <c r="T9" s="22"/>
      <c r="U9" s="11"/>
      <c r="V9" s="11"/>
      <c r="W9" s="11"/>
      <c r="X9" s="30"/>
      <c r="Y9" s="30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26"/>
      <c r="AR9" s="9"/>
      <c r="AS9" s="1"/>
      <c r="AT9" s="1"/>
      <c r="AU9" s="1"/>
      <c r="AV9" s="1"/>
      <c r="AW9" s="1"/>
      <c r="AX9" s="1"/>
      <c r="AY9" s="7">
        <f>POWER((AY7*AY7+AY8*AY8),0.5)*2</f>
        <v>14.705441169852742</v>
      </c>
      <c r="AZ9" s="3">
        <f>L10</f>
        <v>11</v>
      </c>
      <c r="BA9" s="1"/>
      <c r="BB9" s="1"/>
      <c r="BC9" s="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</row>
    <row r="10" spans="2:69" s="10" customFormat="1" ht="16.5" thickBot="1">
      <c r="B10" s="27"/>
      <c r="C10" s="11"/>
      <c r="D10" s="11"/>
      <c r="E10" s="11"/>
      <c r="F10" s="11"/>
      <c r="G10" s="11"/>
      <c r="H10" s="11"/>
      <c r="I10" s="21"/>
      <c r="J10" s="22"/>
      <c r="K10" s="11"/>
      <c r="L10" s="22">
        <f ca="1">ROUND(RAND()*(17-10)+10,0)</f>
        <v>11</v>
      </c>
      <c r="M10" s="21" t="s">
        <v>1</v>
      </c>
      <c r="N10" s="22"/>
      <c r="O10" s="11"/>
      <c r="P10" s="22"/>
      <c r="Q10" s="11"/>
      <c r="R10" s="23"/>
      <c r="S10" s="22"/>
      <c r="T10" s="22"/>
      <c r="U10" s="11"/>
      <c r="V10" s="11"/>
      <c r="W10" s="11"/>
      <c r="X10" s="30"/>
      <c r="Y10" s="30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26"/>
      <c r="AR10" s="9"/>
      <c r="AS10" s="1"/>
      <c r="AT10" s="1"/>
      <c r="AU10" s="1"/>
      <c r="AV10" s="1"/>
      <c r="AW10" s="1"/>
      <c r="AX10" s="1"/>
      <c r="AY10" s="1"/>
      <c r="AZ10" s="3">
        <f>AY9</f>
        <v>14.705441169852742</v>
      </c>
      <c r="BA10" s="1"/>
      <c r="BB10" s="1"/>
      <c r="BC10" s="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</row>
    <row r="11" spans="2:69" s="10" customFormat="1" ht="18" thickBot="1" thickTop="1">
      <c r="B11" s="27"/>
      <c r="C11" s="11"/>
      <c r="D11" s="11"/>
      <c r="E11" s="11"/>
      <c r="F11" s="11"/>
      <c r="G11" s="11"/>
      <c r="H11" s="11"/>
      <c r="I11" s="21"/>
      <c r="J11" s="22"/>
      <c r="K11" s="11"/>
      <c r="L11" s="22"/>
      <c r="M11" s="21"/>
      <c r="N11" s="22"/>
      <c r="O11" s="11"/>
      <c r="P11" s="22"/>
      <c r="Q11" s="11"/>
      <c r="R11" s="23"/>
      <c r="S11" s="22"/>
      <c r="T11" s="22"/>
      <c r="U11" s="20" t="s">
        <v>0</v>
      </c>
      <c r="V11" s="11"/>
      <c r="W11" s="11"/>
      <c r="X11" s="71"/>
      <c r="Y11" s="72"/>
      <c r="Z11" s="47" t="s">
        <v>1</v>
      </c>
      <c r="AA11" s="10" t="s">
        <v>19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32"/>
      <c r="AN11" s="11"/>
      <c r="AO11" s="11"/>
      <c r="AP11" s="11"/>
      <c r="AQ11" s="26"/>
      <c r="AR11" s="9"/>
      <c r="AS11" s="1"/>
      <c r="AT11" s="1"/>
      <c r="AU11" s="1"/>
      <c r="AV11" s="1"/>
      <c r="AW11" s="1"/>
      <c r="AX11" s="1"/>
      <c r="AY11" s="1"/>
      <c r="AZ11" s="8">
        <f>ROUND(SUM(AZ7:AZ10),1)</f>
        <v>45.2</v>
      </c>
      <c r="BA11" s="1"/>
      <c r="BB11" s="1"/>
      <c r="BC11" s="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</row>
    <row r="12" spans="2:69" s="10" customFormat="1" ht="17.25" thickTop="1">
      <c r="B12" s="27"/>
      <c r="C12" s="11"/>
      <c r="D12" s="11"/>
      <c r="E12" s="11"/>
      <c r="F12" s="11"/>
      <c r="G12" s="74">
        <f>N15*0.5</f>
        <v>8.5</v>
      </c>
      <c r="H12" s="74"/>
      <c r="I12" s="21" t="s">
        <v>1</v>
      </c>
      <c r="J12" s="22"/>
      <c r="K12" s="11"/>
      <c r="L12" s="22"/>
      <c r="M12" s="21"/>
      <c r="N12" s="22"/>
      <c r="O12" s="11"/>
      <c r="P12" s="22"/>
      <c r="Q12" s="11"/>
      <c r="R12" s="23"/>
      <c r="S12" s="22"/>
      <c r="T12" s="22"/>
      <c r="U12" s="11"/>
      <c r="V12" s="11"/>
      <c r="W12" s="34" t="s">
        <v>11</v>
      </c>
      <c r="X12" s="30"/>
      <c r="Y12" s="30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26"/>
      <c r="AR12" s="9"/>
      <c r="AS12" s="1"/>
      <c r="AT12" s="1"/>
      <c r="AU12" s="1"/>
      <c r="AV12" s="1"/>
      <c r="AW12" s="1"/>
      <c r="AX12" s="1"/>
      <c r="AY12" s="1"/>
      <c r="AZ12" s="3"/>
      <c r="BA12" s="1"/>
      <c r="BB12" s="1"/>
      <c r="BC12" s="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</row>
    <row r="13" spans="2:69" s="10" customFormat="1" ht="16.5">
      <c r="B13" s="27"/>
      <c r="C13" s="11"/>
      <c r="D13" s="11"/>
      <c r="E13" s="11"/>
      <c r="F13" s="11"/>
      <c r="G13" s="11"/>
      <c r="H13" s="11"/>
      <c r="I13" s="21"/>
      <c r="J13" s="22"/>
      <c r="K13" s="11"/>
      <c r="L13" s="22"/>
      <c r="M13" s="21"/>
      <c r="N13" s="22"/>
      <c r="O13" s="11"/>
      <c r="P13" s="22"/>
      <c r="Q13" s="11"/>
      <c r="R13" s="23"/>
      <c r="S13" s="22"/>
      <c r="T13" s="22"/>
      <c r="U13" s="11"/>
      <c r="V13" s="11"/>
      <c r="W13" s="34"/>
      <c r="X13" s="30"/>
      <c r="Y13" s="30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26"/>
      <c r="AR13" s="9"/>
      <c r="AS13" s="1"/>
      <c r="AT13" s="1"/>
      <c r="AU13" s="1"/>
      <c r="AV13" s="1"/>
      <c r="AW13" s="1"/>
      <c r="AX13" s="1"/>
      <c r="AY13" s="1"/>
      <c r="AZ13" s="3"/>
      <c r="BA13" s="1"/>
      <c r="BB13" s="1"/>
      <c r="BC13" s="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</row>
    <row r="14" spans="2:69" s="10" customFormat="1" ht="15.75">
      <c r="B14" s="27"/>
      <c r="C14" s="11"/>
      <c r="D14" s="11"/>
      <c r="E14" s="11"/>
      <c r="F14" s="11"/>
      <c r="G14" s="11"/>
      <c r="H14" s="11"/>
      <c r="I14" s="21"/>
      <c r="J14" s="22"/>
      <c r="K14" s="11"/>
      <c r="L14" s="22"/>
      <c r="M14" s="21"/>
      <c r="N14" s="22"/>
      <c r="O14" s="11"/>
      <c r="P14" s="22"/>
      <c r="Q14" s="11"/>
      <c r="R14" s="23"/>
      <c r="S14" s="22"/>
      <c r="T14" s="22"/>
      <c r="U14" s="11"/>
      <c r="V14" s="11"/>
      <c r="W14" s="11"/>
      <c r="X14" s="30"/>
      <c r="Y14" s="30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26"/>
      <c r="AR14" s="9"/>
      <c r="AS14" s="1"/>
      <c r="AT14" s="1"/>
      <c r="AU14" s="1"/>
      <c r="AV14" s="1"/>
      <c r="AW14" s="1"/>
      <c r="AX14" s="1"/>
      <c r="AY14" s="1"/>
      <c r="AZ14" s="3"/>
      <c r="BA14" s="1"/>
      <c r="BB14" s="1"/>
      <c r="BC14" s="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</row>
    <row r="15" spans="2:69" s="10" customFormat="1" ht="15.75">
      <c r="B15" s="27"/>
      <c r="C15" s="11"/>
      <c r="D15" s="11"/>
      <c r="E15" s="11"/>
      <c r="F15" s="11"/>
      <c r="G15" s="11"/>
      <c r="H15" s="11"/>
      <c r="I15" s="21"/>
      <c r="J15" s="22"/>
      <c r="K15" s="11"/>
      <c r="L15" s="22"/>
      <c r="M15" s="21"/>
      <c r="N15" s="22">
        <f>ROUND(L10*3/2,0)</f>
        <v>17</v>
      </c>
      <c r="O15" s="11" t="s">
        <v>1</v>
      </c>
      <c r="P15" s="22"/>
      <c r="Q15" s="11"/>
      <c r="R15" s="23"/>
      <c r="S15" s="22"/>
      <c r="T15" s="22"/>
      <c r="U15" s="11"/>
      <c r="V15" s="11"/>
      <c r="W15" s="11"/>
      <c r="X15" s="30"/>
      <c r="Y15" s="30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26"/>
      <c r="AR15" s="9"/>
      <c r="AS15" s="1"/>
      <c r="AT15" s="1"/>
      <c r="AU15" s="1"/>
      <c r="AV15" s="1"/>
      <c r="AW15" s="1"/>
      <c r="AX15" s="1"/>
      <c r="AY15" s="1"/>
      <c r="AZ15" s="3"/>
      <c r="BA15" s="1"/>
      <c r="BB15" s="1"/>
      <c r="BC15" s="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</row>
    <row r="16" spans="2:69" s="10" customFormat="1" ht="16.5" thickBot="1">
      <c r="B16" s="35"/>
      <c r="C16" s="36"/>
      <c r="D16" s="36"/>
      <c r="E16" s="36"/>
      <c r="F16" s="36"/>
      <c r="G16" s="36"/>
      <c r="H16" s="36"/>
      <c r="I16" s="37"/>
      <c r="J16" s="38"/>
      <c r="K16" s="36"/>
      <c r="L16" s="38"/>
      <c r="M16" s="37"/>
      <c r="N16" s="38"/>
      <c r="O16" s="36"/>
      <c r="P16" s="38"/>
      <c r="Q16" s="36"/>
      <c r="R16" s="39"/>
      <c r="S16" s="38"/>
      <c r="T16" s="38"/>
      <c r="U16" s="36"/>
      <c r="V16" s="36"/>
      <c r="W16" s="36"/>
      <c r="X16" s="40"/>
      <c r="Y16" s="40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41"/>
      <c r="AR16" s="9"/>
      <c r="AS16" s="1"/>
      <c r="AT16" s="1"/>
      <c r="AU16" s="1"/>
      <c r="AV16" s="1"/>
      <c r="AW16" s="1"/>
      <c r="AX16" s="1"/>
      <c r="AY16" s="1"/>
      <c r="AZ16" s="3"/>
      <c r="BA16" s="1"/>
      <c r="BB16" s="1"/>
      <c r="BC16" s="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</row>
    <row r="17" spans="2:69" s="10" customFormat="1" ht="16.5" thickTop="1">
      <c r="B17" s="12"/>
      <c r="C17" s="13"/>
      <c r="D17" s="13"/>
      <c r="E17" s="13"/>
      <c r="F17" s="13"/>
      <c r="G17" s="13"/>
      <c r="H17" s="13"/>
      <c r="I17" s="14"/>
      <c r="J17" s="15"/>
      <c r="K17" s="13"/>
      <c r="L17" s="15"/>
      <c r="M17" s="14"/>
      <c r="N17" s="15"/>
      <c r="O17" s="13"/>
      <c r="P17" s="15"/>
      <c r="Q17" s="13"/>
      <c r="R17" s="16"/>
      <c r="S17" s="15"/>
      <c r="T17" s="15"/>
      <c r="U17" s="13"/>
      <c r="V17" s="13"/>
      <c r="W17" s="13"/>
      <c r="X17" s="17"/>
      <c r="Y17" s="17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8"/>
      <c r="AR17" s="9"/>
      <c r="AS17" s="1"/>
      <c r="AT17" s="1"/>
      <c r="AU17" s="1"/>
      <c r="AV17" s="1"/>
      <c r="AW17" s="1"/>
      <c r="AX17" s="1"/>
      <c r="AY17" s="1"/>
      <c r="AZ17" s="3"/>
      <c r="BA17" s="1"/>
      <c r="BB17" s="1"/>
      <c r="BC17" s="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2:69" s="10" customFormat="1" ht="16.5">
      <c r="B18" s="19" t="s">
        <v>4</v>
      </c>
      <c r="C18" s="20" t="s">
        <v>6</v>
      </c>
      <c r="D18" s="11"/>
      <c r="E18" s="11"/>
      <c r="F18" s="11"/>
      <c r="G18" s="11"/>
      <c r="H18" s="11"/>
      <c r="I18" s="21"/>
      <c r="J18" s="22"/>
      <c r="K18" s="11"/>
      <c r="L18" s="24"/>
      <c r="M18" s="75">
        <f ca="1">ROUND(RAND()*(60-50)+50,0)*10</f>
        <v>600</v>
      </c>
      <c r="N18" s="75"/>
      <c r="O18" s="25" t="s">
        <v>8</v>
      </c>
      <c r="P18" s="25" t="s">
        <v>7</v>
      </c>
      <c r="Q18" s="75">
        <f ca="1">ROUND(RAND()*(25-13)+13,0)*10</f>
        <v>210</v>
      </c>
      <c r="R18" s="75"/>
      <c r="S18" s="44" t="s">
        <v>8</v>
      </c>
      <c r="T18" s="20" t="s">
        <v>5</v>
      </c>
      <c r="U18" s="25"/>
      <c r="V18" s="20"/>
      <c r="W18" s="20"/>
      <c r="X18" s="20"/>
      <c r="Y18" s="30"/>
      <c r="Z18" s="30"/>
      <c r="AA18" s="20"/>
      <c r="AB18" s="20"/>
      <c r="AC18" s="20"/>
      <c r="AD18" s="20"/>
      <c r="AE18" s="20"/>
      <c r="AF18" s="20"/>
      <c r="AG18" s="20"/>
      <c r="AH18" s="11"/>
      <c r="AI18" s="11"/>
      <c r="AJ18" s="11"/>
      <c r="AK18" s="11"/>
      <c r="AL18" s="11"/>
      <c r="AM18" s="11"/>
      <c r="AN18" s="11"/>
      <c r="AO18" s="11"/>
      <c r="AP18" s="11"/>
      <c r="AQ18" s="26"/>
      <c r="AR18" s="9"/>
      <c r="AS18" s="1"/>
      <c r="AT18" s="1"/>
      <c r="AU18" s="1"/>
      <c r="AV18" s="1"/>
      <c r="AW18" s="1"/>
      <c r="AX18" s="1"/>
      <c r="AY18" s="1"/>
      <c r="AZ18" s="3"/>
      <c r="BA18" s="1"/>
      <c r="BB18" s="1"/>
      <c r="BC18" s="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</row>
    <row r="19" spans="2:69" s="10" customFormat="1" ht="15">
      <c r="B19" s="27"/>
      <c r="C19" s="11"/>
      <c r="D19" s="11"/>
      <c r="E19" s="11"/>
      <c r="F19" s="11"/>
      <c r="G19" s="11"/>
      <c r="H19" s="11"/>
      <c r="I19" s="21"/>
      <c r="J19" s="22"/>
      <c r="K19" s="11"/>
      <c r="L19" s="22"/>
      <c r="M19" s="21"/>
      <c r="N19" s="22"/>
      <c r="O19" s="11"/>
      <c r="P19" s="22"/>
      <c r="Q19" s="11"/>
      <c r="R19" s="23"/>
      <c r="S19" s="22"/>
      <c r="T19" s="22"/>
      <c r="U19" s="11"/>
      <c r="V19" s="11"/>
      <c r="W19" s="11"/>
      <c r="X19" s="30"/>
      <c r="Y19" s="30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6"/>
      <c r="AR19" s="9"/>
      <c r="AS19" s="1"/>
      <c r="AT19" s="1"/>
      <c r="AU19" s="1"/>
      <c r="AV19" s="1"/>
      <c r="AW19" s="1"/>
      <c r="AX19" s="1"/>
      <c r="AY19" s="1"/>
      <c r="AZ19" s="3"/>
      <c r="BA19" s="1"/>
      <c r="BB19" s="1"/>
      <c r="BC19" s="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</row>
    <row r="20" spans="2:69" s="10" customFormat="1" ht="15.75" thickBot="1">
      <c r="B20" s="27"/>
      <c r="C20" s="11"/>
      <c r="D20" s="11"/>
      <c r="E20" s="11"/>
      <c r="F20" s="11"/>
      <c r="G20" s="11"/>
      <c r="H20" s="11"/>
      <c r="I20" s="21"/>
      <c r="J20" s="22"/>
      <c r="K20" s="11"/>
      <c r="L20" s="22"/>
      <c r="M20" s="21"/>
      <c r="N20" s="22"/>
      <c r="O20" s="11"/>
      <c r="P20" s="22"/>
      <c r="Q20" s="11"/>
      <c r="R20" s="23"/>
      <c r="S20" s="22"/>
      <c r="T20" s="22"/>
      <c r="U20" s="11"/>
      <c r="V20" s="11"/>
      <c r="W20" s="11"/>
      <c r="X20" s="30"/>
      <c r="Y20" s="30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6"/>
      <c r="AR20" s="9"/>
      <c r="AS20" s="1"/>
      <c r="AT20" s="1"/>
      <c r="AU20" s="1"/>
      <c r="AV20" s="1"/>
      <c r="AW20" s="1"/>
      <c r="AX20" s="1"/>
      <c r="AY20" s="1"/>
      <c r="AZ20" s="3"/>
      <c r="BA20" s="1"/>
      <c r="BB20" s="1"/>
      <c r="BC20" s="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2:69" s="10" customFormat="1" ht="18" thickBot="1" thickTop="1">
      <c r="B21" s="27"/>
      <c r="C21" s="11"/>
      <c r="D21" s="11"/>
      <c r="E21" s="11"/>
      <c r="F21" s="11"/>
      <c r="G21" s="11"/>
      <c r="H21" s="11"/>
      <c r="I21" s="46"/>
      <c r="J21" s="31"/>
      <c r="K21" s="11"/>
      <c r="L21" s="22"/>
      <c r="M21" s="21"/>
      <c r="N21" s="22"/>
      <c r="O21" s="11"/>
      <c r="P21" s="22"/>
      <c r="Q21" s="33"/>
      <c r="R21" s="50"/>
      <c r="S21" s="22"/>
      <c r="T21" s="22"/>
      <c r="U21" s="20" t="s">
        <v>0</v>
      </c>
      <c r="V21" s="11"/>
      <c r="W21" s="11"/>
      <c r="X21" s="71"/>
      <c r="Y21" s="72"/>
      <c r="Z21" s="47" t="s">
        <v>8</v>
      </c>
      <c r="AA21" s="10" t="s">
        <v>19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32"/>
      <c r="AN21" s="11"/>
      <c r="AO21" s="11"/>
      <c r="AP21" s="11"/>
      <c r="AQ21" s="26"/>
      <c r="AR21" s="9"/>
      <c r="AS21" s="1"/>
      <c r="AT21" s="1"/>
      <c r="AU21" s="1"/>
      <c r="AV21" s="1"/>
      <c r="AW21" s="1"/>
      <c r="AX21" s="1"/>
      <c r="AY21" s="1"/>
      <c r="AZ21" s="7">
        <f>ROUND(POWER((M18*M18-I25*I25),0.5),1)</f>
        <v>215.4</v>
      </c>
      <c r="BA21" s="1"/>
      <c r="BB21" s="1"/>
      <c r="BC21" s="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</row>
    <row r="22" spans="2:69" s="10" customFormat="1" ht="17.25" thickTop="1">
      <c r="B22" s="27"/>
      <c r="C22" s="11"/>
      <c r="D22" s="11"/>
      <c r="E22" s="11"/>
      <c r="F22" s="11"/>
      <c r="G22" s="74"/>
      <c r="H22" s="74"/>
      <c r="I22" s="21"/>
      <c r="J22" s="22"/>
      <c r="K22" s="11"/>
      <c r="L22" s="22"/>
      <c r="M22" s="21"/>
      <c r="N22" s="22"/>
      <c r="O22" s="11"/>
      <c r="P22" s="22"/>
      <c r="Q22" s="11"/>
      <c r="R22" s="23"/>
      <c r="S22" s="22"/>
      <c r="T22" s="22"/>
      <c r="U22" s="11"/>
      <c r="V22" s="11"/>
      <c r="W22" s="34" t="s">
        <v>12</v>
      </c>
      <c r="X22" s="30"/>
      <c r="Y22" s="30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6"/>
      <c r="AR22" s="9"/>
      <c r="AS22" s="1"/>
      <c r="AT22" s="1"/>
      <c r="AU22" s="1"/>
      <c r="AV22" s="1"/>
      <c r="AW22" s="1"/>
      <c r="AX22" s="1"/>
      <c r="AY22" s="1"/>
      <c r="AZ22" s="3"/>
      <c r="BA22" s="1"/>
      <c r="BB22" s="1"/>
      <c r="BC22" s="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</row>
    <row r="23" spans="2:69" s="10" customFormat="1" ht="16.5">
      <c r="B23" s="27"/>
      <c r="C23" s="11"/>
      <c r="D23" s="11"/>
      <c r="E23" s="11"/>
      <c r="F23" s="11"/>
      <c r="G23" s="11"/>
      <c r="H23" s="11"/>
      <c r="I23" s="21"/>
      <c r="J23" s="22"/>
      <c r="K23" s="11"/>
      <c r="L23" s="22"/>
      <c r="M23" s="21"/>
      <c r="N23" s="22"/>
      <c r="O23" s="11"/>
      <c r="P23" s="22"/>
      <c r="Q23" s="11"/>
      <c r="R23" s="23"/>
      <c r="S23" s="22"/>
      <c r="T23" s="22"/>
      <c r="U23" s="11"/>
      <c r="V23" s="11"/>
      <c r="W23" s="34"/>
      <c r="X23" s="30"/>
      <c r="Y23" s="30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26"/>
      <c r="AR23" s="9"/>
      <c r="AS23" s="1"/>
      <c r="AT23" s="1"/>
      <c r="AU23" s="1"/>
      <c r="AV23" s="1"/>
      <c r="AW23" s="1"/>
      <c r="AX23" s="1"/>
      <c r="AY23" s="1"/>
      <c r="AZ23" s="3"/>
      <c r="BA23" s="1"/>
      <c r="BB23" s="1"/>
      <c r="BC23" s="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</row>
    <row r="24" spans="2:69" s="10" customFormat="1" ht="15">
      <c r="B24" s="27"/>
      <c r="C24" s="11"/>
      <c r="D24" s="11"/>
      <c r="E24" s="11"/>
      <c r="F24" s="11"/>
      <c r="G24" s="11"/>
      <c r="H24" s="11"/>
      <c r="I24" s="21"/>
      <c r="J24" s="22"/>
      <c r="K24" s="11"/>
      <c r="L24" s="22"/>
      <c r="M24" s="21"/>
      <c r="N24" s="22"/>
      <c r="O24" s="11"/>
      <c r="P24" s="22"/>
      <c r="Q24" s="11"/>
      <c r="R24" s="23"/>
      <c r="S24" s="22"/>
      <c r="T24" s="22"/>
      <c r="U24" s="11"/>
      <c r="V24" s="11"/>
      <c r="W24" s="11"/>
      <c r="X24" s="30"/>
      <c r="Y24" s="30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26"/>
      <c r="AR24" s="9"/>
      <c r="AS24" s="1"/>
      <c r="AT24" s="1"/>
      <c r="AU24" s="1"/>
      <c r="AV24" s="1"/>
      <c r="AW24" s="1"/>
      <c r="AX24" s="1"/>
      <c r="AY24" s="1"/>
      <c r="AZ24" s="3"/>
      <c r="BA24" s="1"/>
      <c r="BB24" s="1"/>
      <c r="BC24" s="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</row>
    <row r="25" spans="2:69" s="10" customFormat="1" ht="18">
      <c r="B25" s="27"/>
      <c r="C25" s="20" t="s">
        <v>9</v>
      </c>
      <c r="D25" s="11"/>
      <c r="E25" s="11"/>
      <c r="F25" s="11"/>
      <c r="G25" s="11"/>
      <c r="H25" s="11"/>
      <c r="I25" s="75">
        <f ca="1">M18-(ROUND(RAND()*(4-1)+1,0)*10)</f>
        <v>560</v>
      </c>
      <c r="J25" s="75">
        <f ca="1">ROUND(RAND()*(17-10)+10,0)</f>
        <v>13</v>
      </c>
      <c r="K25" s="20" t="s">
        <v>8</v>
      </c>
      <c r="L25" s="25" t="s">
        <v>7</v>
      </c>
      <c r="M25" s="76">
        <f>Q18</f>
        <v>210</v>
      </c>
      <c r="N25" s="76"/>
      <c r="O25" s="47" t="s">
        <v>8</v>
      </c>
      <c r="P25" s="22"/>
      <c r="Q25" s="11"/>
      <c r="R25" s="63" t="s">
        <v>10</v>
      </c>
      <c r="S25" s="22"/>
      <c r="T25" s="22"/>
      <c r="U25" s="11"/>
      <c r="V25" s="11"/>
      <c r="W25" s="11"/>
      <c r="X25" s="30"/>
      <c r="Y25" s="30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26"/>
      <c r="AR25" s="9"/>
      <c r="AS25" s="1"/>
      <c r="AT25" s="1"/>
      <c r="AU25" s="1"/>
      <c r="AV25" s="1"/>
      <c r="AW25" s="1"/>
      <c r="AX25" s="1"/>
      <c r="AY25" s="1"/>
      <c r="AZ25" s="3"/>
      <c r="BA25" s="1"/>
      <c r="BB25" s="1"/>
      <c r="BC25" s="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</row>
    <row r="26" spans="2:69" s="10" customFormat="1" ht="16.5" thickBot="1">
      <c r="B26" s="35"/>
      <c r="C26" s="36"/>
      <c r="D26" s="36"/>
      <c r="E26" s="36"/>
      <c r="F26" s="36"/>
      <c r="G26" s="36"/>
      <c r="H26" s="36"/>
      <c r="I26" s="37"/>
      <c r="J26" s="38"/>
      <c r="K26" s="36"/>
      <c r="L26" s="38"/>
      <c r="M26" s="37"/>
      <c r="N26" s="38"/>
      <c r="O26" s="36"/>
      <c r="P26" s="38"/>
      <c r="Q26" s="36"/>
      <c r="R26" s="39"/>
      <c r="S26" s="38"/>
      <c r="T26" s="38"/>
      <c r="U26" s="36"/>
      <c r="V26" s="36"/>
      <c r="W26" s="36"/>
      <c r="X26" s="40"/>
      <c r="Y26" s="40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41"/>
      <c r="AR26" s="9"/>
      <c r="AS26" s="1"/>
      <c r="AT26" s="1"/>
      <c r="AU26" s="1"/>
      <c r="AV26" s="1"/>
      <c r="AW26" s="1"/>
      <c r="AX26" s="1"/>
      <c r="AY26" s="4">
        <f ca="1">ROUND(RAND()*(2-1)+1,0)</f>
        <v>2</v>
      </c>
      <c r="AZ26" s="3"/>
      <c r="BA26" s="1"/>
      <c r="BB26" s="1"/>
      <c r="BC26" s="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</row>
    <row r="27" spans="2:69" s="10" customFormat="1" ht="16.5" thickTop="1">
      <c r="B27" s="12"/>
      <c r="C27" s="13"/>
      <c r="D27" s="13"/>
      <c r="E27" s="13"/>
      <c r="F27" s="13"/>
      <c r="G27" s="13"/>
      <c r="H27" s="13"/>
      <c r="I27" s="14"/>
      <c r="J27" s="15"/>
      <c r="K27" s="13"/>
      <c r="L27" s="15"/>
      <c r="M27" s="14"/>
      <c r="N27" s="15"/>
      <c r="O27" s="13"/>
      <c r="P27" s="15"/>
      <c r="Q27" s="13"/>
      <c r="R27" s="16"/>
      <c r="S27" s="15"/>
      <c r="T27" s="15"/>
      <c r="U27" s="13"/>
      <c r="V27" s="13"/>
      <c r="W27" s="13"/>
      <c r="X27" s="17"/>
      <c r="Y27" s="17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8"/>
      <c r="AR27" s="9"/>
      <c r="AS27" s="1"/>
      <c r="AT27" s="1"/>
      <c r="AU27" s="1"/>
      <c r="AV27" s="1"/>
      <c r="AW27" s="1"/>
      <c r="AX27" s="1"/>
      <c r="AY27" s="1">
        <f>IF(AY26=1,3,2)</f>
        <v>2</v>
      </c>
      <c r="AZ27" s="4">
        <f ca="1">ROUND(RAND()*(20-1)+1,0)*AY27</f>
        <v>16</v>
      </c>
      <c r="BA27" s="1"/>
      <c r="BB27" s="1"/>
      <c r="BC27" s="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</row>
    <row r="28" spans="2:69" s="10" customFormat="1" ht="17.25">
      <c r="B28" s="27" t="s">
        <v>13</v>
      </c>
      <c r="C28" s="20" t="s">
        <v>16</v>
      </c>
      <c r="D28" s="11"/>
      <c r="E28" s="11"/>
      <c r="F28" s="11"/>
      <c r="G28" s="11"/>
      <c r="H28" s="11"/>
      <c r="I28" s="21"/>
      <c r="J28" s="22"/>
      <c r="K28" s="11"/>
      <c r="L28" s="22"/>
      <c r="M28" s="21"/>
      <c r="N28" s="22"/>
      <c r="O28" s="11"/>
      <c r="P28" s="22"/>
      <c r="Q28" s="11"/>
      <c r="R28" s="23"/>
      <c r="S28" s="22"/>
      <c r="T28" s="22"/>
      <c r="U28" s="11"/>
      <c r="V28" s="11"/>
      <c r="W28" s="11"/>
      <c r="X28" s="30"/>
      <c r="Y28" s="30"/>
      <c r="Z28" s="34"/>
      <c r="AA28" s="34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26"/>
      <c r="AR28" s="9"/>
      <c r="AS28" s="1"/>
      <c r="AT28" s="1"/>
      <c r="AU28" s="1"/>
      <c r="AV28" s="1"/>
      <c r="AW28" s="1"/>
      <c r="AX28" s="1"/>
      <c r="AY28" s="1">
        <v>4</v>
      </c>
      <c r="AZ28" s="4">
        <f>AZ27/AY27*AY28</f>
        <v>32</v>
      </c>
      <c r="BA28" s="1"/>
      <c r="BB28" s="1"/>
      <c r="BC28" s="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</row>
    <row r="29" spans="2:69" s="10" customFormat="1" ht="18">
      <c r="B29" s="27"/>
      <c r="C29" s="11"/>
      <c r="D29" s="11"/>
      <c r="E29" s="11"/>
      <c r="F29" s="11"/>
      <c r="G29" s="11"/>
      <c r="H29" s="11"/>
      <c r="I29" s="21"/>
      <c r="J29" s="22"/>
      <c r="K29" s="11"/>
      <c r="L29" s="22"/>
      <c r="M29" s="21"/>
      <c r="N29" s="22"/>
      <c r="O29" s="11"/>
      <c r="P29" s="28" t="s">
        <v>15</v>
      </c>
      <c r="Q29" s="11"/>
      <c r="R29" s="23"/>
      <c r="S29" s="22"/>
      <c r="T29" s="56" t="s">
        <v>35</v>
      </c>
      <c r="U29" s="11"/>
      <c r="V29" s="11"/>
      <c r="W29" s="11"/>
      <c r="X29" s="30"/>
      <c r="Y29" s="30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26"/>
      <c r="AR29" s="9"/>
      <c r="AS29" s="1"/>
      <c r="AT29" s="1"/>
      <c r="AU29" s="1"/>
      <c r="AV29" s="1"/>
      <c r="AW29" s="1"/>
      <c r="AX29" s="1"/>
      <c r="AY29" s="1">
        <v>5</v>
      </c>
      <c r="AZ29" s="4">
        <f>AZ27/AY27*AY29</f>
        <v>40</v>
      </c>
      <c r="BA29" s="1"/>
      <c r="BB29" s="1"/>
      <c r="BC29" s="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</row>
    <row r="30" spans="2:69" s="10" customFormat="1" ht="16.5" thickBot="1">
      <c r="B30" s="27"/>
      <c r="C30" s="11"/>
      <c r="D30" s="11"/>
      <c r="E30" s="11"/>
      <c r="F30" s="11"/>
      <c r="G30" s="11"/>
      <c r="H30" s="11"/>
      <c r="I30" s="21"/>
      <c r="J30" s="22"/>
      <c r="K30" s="11"/>
      <c r="L30" s="22"/>
      <c r="M30" s="21"/>
      <c r="N30" s="22"/>
      <c r="O30" s="11"/>
      <c r="P30" s="22"/>
      <c r="Q30" s="11"/>
      <c r="R30" s="23"/>
      <c r="S30" s="22"/>
      <c r="T30" s="22"/>
      <c r="U30" s="11"/>
      <c r="V30" s="11"/>
      <c r="W30" s="11"/>
      <c r="X30" s="30"/>
      <c r="Y30" s="30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26"/>
      <c r="AR30" s="9"/>
      <c r="AS30" s="1"/>
      <c r="AT30" s="1"/>
      <c r="AU30" s="1"/>
      <c r="AV30" s="1"/>
      <c r="AW30" s="1"/>
      <c r="AX30" s="1"/>
      <c r="AY30" s="1"/>
      <c r="AZ30" s="3"/>
      <c r="BA30" s="1"/>
      <c r="BB30" s="1"/>
      <c r="BC30" s="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</row>
    <row r="31" spans="2:69" s="10" customFormat="1" ht="18" thickBot="1" thickTop="1">
      <c r="B31" s="27"/>
      <c r="C31" s="11"/>
      <c r="D31" s="11"/>
      <c r="E31" s="11"/>
      <c r="F31" s="11"/>
      <c r="G31" s="11"/>
      <c r="H31" s="11"/>
      <c r="I31" s="43">
        <f ca="1">ROUND(RAND()*(9-5)+5,0)</f>
        <v>5</v>
      </c>
      <c r="J31" s="43" t="s">
        <v>18</v>
      </c>
      <c r="K31" s="11"/>
      <c r="L31" s="22"/>
      <c r="M31" s="21"/>
      <c r="N31" s="22"/>
      <c r="O31" s="11"/>
      <c r="P31" s="22"/>
      <c r="Q31" s="43">
        <f ca="1">I31-ROUND(RAND()*(3-1)+1,0)</f>
        <v>2</v>
      </c>
      <c r="R31" s="62" t="s">
        <v>18</v>
      </c>
      <c r="S31" s="22"/>
      <c r="T31" s="22"/>
      <c r="U31" s="20" t="s">
        <v>0</v>
      </c>
      <c r="V31" s="11"/>
      <c r="W31" s="11"/>
      <c r="X31" s="71"/>
      <c r="Y31" s="72"/>
      <c r="Z31" s="20" t="s">
        <v>18</v>
      </c>
      <c r="AA31" s="10" t="s">
        <v>19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32"/>
      <c r="AN31" s="11"/>
      <c r="AO31" s="11"/>
      <c r="AP31" s="11"/>
      <c r="AQ31" s="26"/>
      <c r="AR31" s="9"/>
      <c r="AS31" s="1"/>
      <c r="AT31" s="1"/>
      <c r="AU31" s="1"/>
      <c r="AV31" s="1"/>
      <c r="AW31" s="1"/>
      <c r="AX31" s="1"/>
      <c r="AY31" s="1"/>
      <c r="AZ31" s="7">
        <f>ROUND(POWER((I31*I31+Q31*Q31),0.5),1)</f>
        <v>5.4</v>
      </c>
      <c r="BA31" s="1"/>
      <c r="BB31" s="1"/>
      <c r="BC31" s="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</row>
    <row r="32" spans="2:69" s="10" customFormat="1" ht="17.25" thickTop="1">
      <c r="B32" s="27"/>
      <c r="C32" s="11"/>
      <c r="D32" s="11"/>
      <c r="E32" s="11"/>
      <c r="F32" s="11"/>
      <c r="G32" s="24"/>
      <c r="H32" s="24"/>
      <c r="I32" s="21"/>
      <c r="J32" s="22"/>
      <c r="K32" s="11"/>
      <c r="L32" s="22"/>
      <c r="M32" s="21"/>
      <c r="N32" s="22"/>
      <c r="O32" s="11"/>
      <c r="P32" s="22"/>
      <c r="Q32" s="11"/>
      <c r="R32" s="23"/>
      <c r="S32" s="22"/>
      <c r="T32" s="22"/>
      <c r="U32" s="11"/>
      <c r="V32" s="11"/>
      <c r="W32" s="34" t="s">
        <v>20</v>
      </c>
      <c r="X32" s="30"/>
      <c r="Y32" s="30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26"/>
      <c r="AR32" s="9"/>
      <c r="AS32" s="1"/>
      <c r="AT32" s="1"/>
      <c r="AU32" s="1"/>
      <c r="AV32" s="1"/>
      <c r="AW32" s="1"/>
      <c r="AX32" s="1"/>
      <c r="AY32" s="1"/>
      <c r="AZ32" s="3"/>
      <c r="BA32" s="1"/>
      <c r="BB32" s="1"/>
      <c r="BC32" s="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</row>
    <row r="33" spans="2:69" s="10" customFormat="1" ht="16.5">
      <c r="B33" s="27"/>
      <c r="C33" s="11"/>
      <c r="D33" s="11"/>
      <c r="E33" s="11"/>
      <c r="F33" s="11"/>
      <c r="G33" s="11"/>
      <c r="H33" s="11"/>
      <c r="I33" s="21"/>
      <c r="J33" s="22"/>
      <c r="K33" s="11"/>
      <c r="L33" s="22"/>
      <c r="M33" s="21"/>
      <c r="N33" s="22"/>
      <c r="O33" s="11"/>
      <c r="P33" s="22"/>
      <c r="Q33" s="11"/>
      <c r="R33" s="23"/>
      <c r="S33" s="22"/>
      <c r="T33" s="22"/>
      <c r="U33" s="11"/>
      <c r="V33" s="11"/>
      <c r="W33" s="34"/>
      <c r="X33" s="30"/>
      <c r="Y33" s="30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26"/>
      <c r="AR33" s="9"/>
      <c r="AS33" s="1"/>
      <c r="AT33" s="1"/>
      <c r="AU33" s="1"/>
      <c r="AV33" s="1"/>
      <c r="AW33" s="1"/>
      <c r="AX33" s="1"/>
      <c r="AY33" s="1"/>
      <c r="AZ33" s="3"/>
      <c r="BA33" s="1"/>
      <c r="BB33" s="1"/>
      <c r="BC33" s="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</row>
    <row r="34" spans="2:69" s="10" customFormat="1" ht="16.5">
      <c r="B34" s="27"/>
      <c r="C34" s="11"/>
      <c r="D34" s="11"/>
      <c r="E34" s="34" t="s">
        <v>14</v>
      </c>
      <c r="F34" s="11"/>
      <c r="G34" s="11"/>
      <c r="H34" s="11"/>
      <c r="I34" s="21"/>
      <c r="J34" s="22"/>
      <c r="K34" s="11"/>
      <c r="L34" s="22"/>
      <c r="M34" s="21"/>
      <c r="N34" s="22"/>
      <c r="O34" s="11"/>
      <c r="P34" s="22"/>
      <c r="Q34" s="11"/>
      <c r="R34" s="48" t="s">
        <v>17</v>
      </c>
      <c r="S34" s="22"/>
      <c r="T34" s="22"/>
      <c r="U34" s="11"/>
      <c r="V34" s="11"/>
      <c r="W34" s="11"/>
      <c r="X34" s="30"/>
      <c r="Y34" s="30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26"/>
      <c r="AR34" s="9"/>
      <c r="AS34" s="1"/>
      <c r="AT34" s="1"/>
      <c r="AU34" s="1"/>
      <c r="AV34" s="1"/>
      <c r="AW34" s="1"/>
      <c r="AX34" s="1"/>
      <c r="AY34" s="1"/>
      <c r="AZ34" s="3"/>
      <c r="BA34" s="1"/>
      <c r="BB34" s="1"/>
      <c r="BC34" s="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</row>
    <row r="35" spans="2:69" s="10" customFormat="1" ht="15.75">
      <c r="B35" s="27"/>
      <c r="C35" s="11"/>
      <c r="D35" s="11"/>
      <c r="E35" s="11"/>
      <c r="F35" s="11"/>
      <c r="G35" s="11"/>
      <c r="H35" s="11"/>
      <c r="I35" s="21"/>
      <c r="J35" s="22"/>
      <c r="K35" s="11"/>
      <c r="L35" s="22"/>
      <c r="M35" s="21"/>
      <c r="N35" s="49"/>
      <c r="O35" s="11"/>
      <c r="P35" s="22"/>
      <c r="Q35" s="11"/>
      <c r="R35" s="23"/>
      <c r="S35" s="22"/>
      <c r="T35" s="22"/>
      <c r="U35" s="11"/>
      <c r="V35" s="11"/>
      <c r="W35" s="11"/>
      <c r="X35" s="30"/>
      <c r="Y35" s="30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26"/>
      <c r="AR35" s="9"/>
      <c r="AS35" s="1"/>
      <c r="AT35" s="1"/>
      <c r="AU35" s="1"/>
      <c r="AV35" s="1"/>
      <c r="AW35" s="1"/>
      <c r="AX35" s="1"/>
      <c r="AY35" s="1"/>
      <c r="AZ35" s="3"/>
      <c r="BA35" s="1"/>
      <c r="BB35" s="1"/>
      <c r="BC35" s="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</row>
    <row r="36" spans="2:69" s="10" customFormat="1" ht="16.5" thickBot="1">
      <c r="B36" s="35"/>
      <c r="C36" s="36"/>
      <c r="D36" s="36"/>
      <c r="E36" s="36"/>
      <c r="F36" s="36"/>
      <c r="G36" s="36"/>
      <c r="H36" s="36"/>
      <c r="I36" s="37"/>
      <c r="J36" s="38"/>
      <c r="K36" s="36"/>
      <c r="L36" s="38"/>
      <c r="M36" s="37"/>
      <c r="N36" s="38"/>
      <c r="O36" s="36"/>
      <c r="P36" s="38"/>
      <c r="Q36" s="36"/>
      <c r="R36" s="39"/>
      <c r="S36" s="38"/>
      <c r="T36" s="38"/>
      <c r="U36" s="36"/>
      <c r="V36" s="36"/>
      <c r="W36" s="36"/>
      <c r="X36" s="40"/>
      <c r="Y36" s="40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41"/>
      <c r="AR36" s="9"/>
      <c r="AS36" s="1"/>
      <c r="AT36" s="1"/>
      <c r="AU36" s="1"/>
      <c r="AV36" s="1"/>
      <c r="AW36" s="1"/>
      <c r="AX36" s="1"/>
      <c r="AY36" s="1"/>
      <c r="AZ36" s="3"/>
      <c r="BA36" s="1"/>
      <c r="BB36" s="1"/>
      <c r="BC36" s="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</row>
    <row r="37" spans="2:69" s="10" customFormat="1" ht="16.5" thickTop="1">
      <c r="B37" s="12"/>
      <c r="C37" s="13"/>
      <c r="D37" s="13"/>
      <c r="E37" s="13"/>
      <c r="F37" s="13"/>
      <c r="G37" s="13"/>
      <c r="H37" s="13"/>
      <c r="I37" s="14"/>
      <c r="J37" s="15"/>
      <c r="K37" s="13"/>
      <c r="L37" s="15"/>
      <c r="M37" s="14"/>
      <c r="N37" s="15"/>
      <c r="O37" s="13"/>
      <c r="P37" s="15"/>
      <c r="Q37" s="13"/>
      <c r="R37" s="16"/>
      <c r="S37" s="15"/>
      <c r="T37" s="15"/>
      <c r="U37" s="13"/>
      <c r="V37" s="13"/>
      <c r="W37" s="13"/>
      <c r="X37" s="17"/>
      <c r="Y37" s="17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8"/>
      <c r="AR37" s="9"/>
      <c r="AS37" s="1"/>
      <c r="AT37" s="1"/>
      <c r="AU37" s="1"/>
      <c r="AV37" s="1"/>
      <c r="AW37" s="1"/>
      <c r="AX37" s="1"/>
      <c r="AY37" s="1"/>
      <c r="AZ37" s="3"/>
      <c r="BA37" s="1"/>
      <c r="BB37" s="1"/>
      <c r="BC37" s="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</row>
    <row r="38" spans="2:69" s="10" customFormat="1" ht="16.5">
      <c r="B38" s="19" t="s">
        <v>23</v>
      </c>
      <c r="C38" s="20" t="s">
        <v>21</v>
      </c>
      <c r="D38" s="11"/>
      <c r="E38" s="11"/>
      <c r="F38" s="11"/>
      <c r="G38" s="11"/>
      <c r="H38" s="11"/>
      <c r="I38" s="21"/>
      <c r="J38" s="22"/>
      <c r="K38" s="11"/>
      <c r="L38" s="22"/>
      <c r="M38" s="21"/>
      <c r="N38" s="22"/>
      <c r="O38" s="11"/>
      <c r="P38" s="22"/>
      <c r="Q38" s="11"/>
      <c r="R38" s="23"/>
      <c r="S38" s="22"/>
      <c r="T38" s="22"/>
      <c r="U38" s="11"/>
      <c r="V38" s="24"/>
      <c r="W38" s="24"/>
      <c r="X38" s="74">
        <f ca="1">ROUND(RAND()*(65-48)+48,0)</f>
        <v>63</v>
      </c>
      <c r="Y38" s="74"/>
      <c r="Z38" s="20" t="s">
        <v>44</v>
      </c>
      <c r="AA38" s="20"/>
      <c r="AB38" s="20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26"/>
      <c r="AR38" s="9"/>
      <c r="AS38" s="1"/>
      <c r="AT38" s="1"/>
      <c r="AU38" s="1"/>
      <c r="AV38" s="1"/>
      <c r="AW38" s="1"/>
      <c r="AX38" s="1"/>
      <c r="AY38" s="1"/>
      <c r="AZ38" s="8">
        <f>X38</f>
        <v>63</v>
      </c>
      <c r="BA38" s="1"/>
      <c r="BB38" s="1"/>
      <c r="BC38" s="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</row>
    <row r="39" spans="2:69" s="10" customFormat="1" ht="16.5">
      <c r="B39" s="27"/>
      <c r="C39" s="11"/>
      <c r="D39" s="11"/>
      <c r="E39" s="11"/>
      <c r="F39" s="11"/>
      <c r="G39" s="11"/>
      <c r="H39" s="11"/>
      <c r="I39" s="21"/>
      <c r="J39" s="47" t="s">
        <v>73</v>
      </c>
      <c r="K39" s="11"/>
      <c r="L39" s="22"/>
      <c r="M39" s="21"/>
      <c r="N39" s="22"/>
      <c r="O39" s="11"/>
      <c r="P39" s="22"/>
      <c r="Q39" s="11"/>
      <c r="R39" s="23"/>
      <c r="S39" s="22"/>
      <c r="T39" s="22"/>
      <c r="U39" s="11"/>
      <c r="V39" s="11"/>
      <c r="W39" s="11"/>
      <c r="X39" s="30"/>
      <c r="Y39" s="30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26"/>
      <c r="AR39" s="9"/>
      <c r="AS39" s="1"/>
      <c r="AT39" s="1"/>
      <c r="AU39" s="1"/>
      <c r="AV39" s="1"/>
      <c r="AW39" s="1"/>
      <c r="AX39" s="1"/>
      <c r="AY39" s="1"/>
      <c r="AZ39" s="8">
        <f>AZ38/2</f>
        <v>31.5</v>
      </c>
      <c r="BA39" s="1"/>
      <c r="BB39" s="1"/>
      <c r="BC39" s="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</row>
    <row r="40" spans="2:69" s="10" customFormat="1" ht="15.75" thickBot="1">
      <c r="B40" s="27"/>
      <c r="C40" s="11"/>
      <c r="D40" s="11"/>
      <c r="E40" s="11"/>
      <c r="F40" s="11"/>
      <c r="G40" s="11"/>
      <c r="H40" s="11"/>
      <c r="I40" s="21"/>
      <c r="J40" s="22"/>
      <c r="K40" s="11"/>
      <c r="L40" s="22"/>
      <c r="M40" s="21"/>
      <c r="N40" s="22"/>
      <c r="O40" s="21"/>
      <c r="P40" s="21"/>
      <c r="Q40" s="11"/>
      <c r="R40" s="23"/>
      <c r="S40" s="22"/>
      <c r="T40" s="22"/>
      <c r="U40" s="11"/>
      <c r="V40" s="11"/>
      <c r="W40" s="11"/>
      <c r="X40" s="30"/>
      <c r="Y40" s="30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26"/>
      <c r="AR40" s="9"/>
      <c r="AS40" s="1"/>
      <c r="AT40" s="1"/>
      <c r="AU40" s="1"/>
      <c r="AV40" s="1"/>
      <c r="AW40" s="1"/>
      <c r="AX40" s="1"/>
      <c r="AY40" s="1"/>
      <c r="AZ40" s="3"/>
      <c r="BA40" s="1"/>
      <c r="BB40" s="1"/>
      <c r="BC40" s="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</row>
    <row r="41" spans="2:69" s="10" customFormat="1" ht="19.5" thickBot="1" thickTop="1">
      <c r="B41" s="27"/>
      <c r="C41" s="11"/>
      <c r="D41" s="11"/>
      <c r="E41" s="11"/>
      <c r="F41" s="11"/>
      <c r="G41" s="11"/>
      <c r="H41" s="11"/>
      <c r="I41" s="33"/>
      <c r="J41" s="56" t="s">
        <v>22</v>
      </c>
      <c r="K41" s="11"/>
      <c r="L41" s="22"/>
      <c r="M41" s="21"/>
      <c r="N41" s="22"/>
      <c r="O41" s="21"/>
      <c r="P41" s="21"/>
      <c r="Q41" s="33"/>
      <c r="R41" s="50"/>
      <c r="S41" s="22"/>
      <c r="T41" s="22"/>
      <c r="U41" s="11"/>
      <c r="V41" s="11"/>
      <c r="W41" s="11"/>
      <c r="X41" s="71"/>
      <c r="Y41" s="72"/>
      <c r="Z41" s="47" t="s">
        <v>1</v>
      </c>
      <c r="AA41" s="57" t="s">
        <v>19</v>
      </c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32"/>
      <c r="AN41" s="11"/>
      <c r="AO41" s="11"/>
      <c r="AP41" s="11"/>
      <c r="AQ41" s="26"/>
      <c r="AR41" s="9"/>
      <c r="AS41" s="1"/>
      <c r="AT41" s="1"/>
      <c r="AU41" s="1"/>
      <c r="AV41" s="1"/>
      <c r="AW41" s="1"/>
      <c r="AX41" s="1"/>
      <c r="AY41" s="1"/>
      <c r="AZ41" s="7">
        <f>ROUND(POWER((AZ38*AZ38-AZ39*AZ39),0.5),1)</f>
        <v>54.6</v>
      </c>
      <c r="BA41" s="1"/>
      <c r="BB41" s="1"/>
      <c r="BC41" s="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</row>
    <row r="42" spans="2:69" s="10" customFormat="1" ht="17.25" thickTop="1">
      <c r="B42" s="27"/>
      <c r="C42" s="11"/>
      <c r="D42" s="11"/>
      <c r="E42" s="11"/>
      <c r="F42" s="11"/>
      <c r="G42" s="24"/>
      <c r="H42" s="24"/>
      <c r="I42" s="21"/>
      <c r="J42" s="22"/>
      <c r="K42" s="11"/>
      <c r="L42" s="22"/>
      <c r="M42" s="21"/>
      <c r="N42" s="22"/>
      <c r="O42" s="11"/>
      <c r="P42" s="22"/>
      <c r="Q42" s="11"/>
      <c r="R42" s="23"/>
      <c r="S42" s="22"/>
      <c r="T42" s="22"/>
      <c r="U42" s="11"/>
      <c r="V42" s="11"/>
      <c r="W42" s="34" t="s">
        <v>25</v>
      </c>
      <c r="X42" s="30"/>
      <c r="Y42" s="30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26"/>
      <c r="AR42" s="9"/>
      <c r="AS42" s="1"/>
      <c r="AT42" s="1"/>
      <c r="AU42" s="1"/>
      <c r="AV42" s="1"/>
      <c r="AW42" s="1"/>
      <c r="AX42" s="1"/>
      <c r="AY42" s="1"/>
      <c r="AZ42" s="3"/>
      <c r="BA42" s="1"/>
      <c r="BB42" s="1"/>
      <c r="BC42" s="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</row>
    <row r="43" spans="2:69" s="10" customFormat="1" ht="15.75" thickBot="1">
      <c r="B43" s="27"/>
      <c r="C43" s="11"/>
      <c r="D43" s="11"/>
      <c r="E43" s="11"/>
      <c r="F43" s="11"/>
      <c r="G43" s="11"/>
      <c r="H43" s="11"/>
      <c r="I43" s="21"/>
      <c r="J43" s="22"/>
      <c r="K43" s="11"/>
      <c r="L43" s="22"/>
      <c r="M43" s="21"/>
      <c r="N43" s="22"/>
      <c r="O43" s="11"/>
      <c r="P43" s="22"/>
      <c r="Q43" s="11"/>
      <c r="R43" s="21"/>
      <c r="S43" s="21"/>
      <c r="T43" s="22"/>
      <c r="U43" s="11"/>
      <c r="V43" s="11"/>
      <c r="W43" s="11"/>
      <c r="X43" s="30"/>
      <c r="Y43" s="30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26"/>
      <c r="AR43" s="9"/>
      <c r="AS43" s="1"/>
      <c r="AT43" s="1"/>
      <c r="AU43" s="1"/>
      <c r="AV43" s="1"/>
      <c r="AW43" s="1"/>
      <c r="AX43" s="1"/>
      <c r="AY43" s="1"/>
      <c r="AZ43" s="3"/>
      <c r="BA43" s="1"/>
      <c r="BB43" s="1"/>
      <c r="BC43" s="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</row>
    <row r="44" spans="2:69" s="10" customFormat="1" ht="19.5" thickBot="1" thickTop="1">
      <c r="B44" s="27"/>
      <c r="C44" s="11"/>
      <c r="D44" s="11"/>
      <c r="E44" s="11"/>
      <c r="F44" s="11"/>
      <c r="G44" s="11"/>
      <c r="H44" s="11"/>
      <c r="I44" s="21"/>
      <c r="J44" s="29" t="s">
        <v>24</v>
      </c>
      <c r="K44" s="11"/>
      <c r="L44" s="22"/>
      <c r="M44" s="21"/>
      <c r="N44" s="22"/>
      <c r="O44" s="11"/>
      <c r="P44" s="22"/>
      <c r="Q44" s="11"/>
      <c r="R44" s="21"/>
      <c r="S44" s="21"/>
      <c r="T44" s="22"/>
      <c r="U44" s="11"/>
      <c r="V44" s="11"/>
      <c r="W44" s="11"/>
      <c r="X44" s="71"/>
      <c r="Y44" s="72"/>
      <c r="Z44" s="47" t="s">
        <v>74</v>
      </c>
      <c r="AA44" s="57" t="s">
        <v>19</v>
      </c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58"/>
      <c r="AN44" s="11"/>
      <c r="AO44" s="11"/>
      <c r="AP44" s="11"/>
      <c r="AQ44" s="26"/>
      <c r="AR44" s="9"/>
      <c r="AS44" s="1"/>
      <c r="AT44" s="1"/>
      <c r="AU44" s="1"/>
      <c r="AV44" s="1"/>
      <c r="AW44" s="1"/>
      <c r="AX44" s="1"/>
      <c r="AY44" s="1"/>
      <c r="AZ44" s="8">
        <f>ROUND(0.5*0.5*AZ41*AZ38,1)</f>
        <v>860</v>
      </c>
      <c r="BA44" s="1"/>
      <c r="BB44" s="1"/>
      <c r="BC44" s="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</row>
    <row r="45" spans="2:69" s="10" customFormat="1" ht="17.25" thickTop="1">
      <c r="B45" s="27"/>
      <c r="C45" s="11"/>
      <c r="D45" s="11"/>
      <c r="E45" s="11"/>
      <c r="F45" s="11"/>
      <c r="G45" s="11"/>
      <c r="H45" s="11"/>
      <c r="I45" s="21"/>
      <c r="J45" s="22"/>
      <c r="K45" s="11"/>
      <c r="L45" s="22"/>
      <c r="M45" s="21"/>
      <c r="N45" s="33"/>
      <c r="O45" s="31"/>
      <c r="P45" s="22"/>
      <c r="Q45" s="11"/>
      <c r="R45" s="23"/>
      <c r="S45" s="22"/>
      <c r="T45" s="22"/>
      <c r="U45" s="11"/>
      <c r="V45" s="11"/>
      <c r="W45" s="34" t="s">
        <v>26</v>
      </c>
      <c r="X45" s="30"/>
      <c r="Y45" s="30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26"/>
      <c r="AR45" s="9"/>
      <c r="AS45" s="1"/>
      <c r="AT45" s="1"/>
      <c r="AU45" s="1"/>
      <c r="AV45" s="1"/>
      <c r="AW45" s="1"/>
      <c r="AX45" s="1"/>
      <c r="AY45" s="1"/>
      <c r="AZ45" s="3"/>
      <c r="BA45" s="1"/>
      <c r="BB45" s="1"/>
      <c r="BC45" s="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</row>
    <row r="46" spans="2:69" s="10" customFormat="1" ht="15.75" thickBot="1">
      <c r="B46" s="35"/>
      <c r="C46" s="36"/>
      <c r="D46" s="36"/>
      <c r="E46" s="36"/>
      <c r="F46" s="36"/>
      <c r="G46" s="36"/>
      <c r="H46" s="36"/>
      <c r="I46" s="37"/>
      <c r="J46" s="38"/>
      <c r="K46" s="36"/>
      <c r="L46" s="38"/>
      <c r="M46" s="37"/>
      <c r="N46" s="38"/>
      <c r="O46" s="36"/>
      <c r="P46" s="38"/>
      <c r="Q46" s="36"/>
      <c r="R46" s="39"/>
      <c r="S46" s="38"/>
      <c r="T46" s="38"/>
      <c r="U46" s="36"/>
      <c r="V46" s="36"/>
      <c r="W46" s="36"/>
      <c r="X46" s="40"/>
      <c r="Y46" s="40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41"/>
      <c r="AR46" s="9"/>
      <c r="AS46" s="1"/>
      <c r="AT46" s="1"/>
      <c r="AU46" s="1"/>
      <c r="AV46" s="1"/>
      <c r="AW46" s="1"/>
      <c r="AX46" s="1"/>
      <c r="AY46" s="4"/>
      <c r="AZ46" s="3"/>
      <c r="BA46" s="1"/>
      <c r="BB46" s="1"/>
      <c r="BC46" s="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</row>
    <row r="47" spans="2:69" s="10" customFormat="1" ht="16.5" thickTop="1">
      <c r="B47" s="12"/>
      <c r="C47" s="13"/>
      <c r="D47" s="13"/>
      <c r="E47" s="13"/>
      <c r="F47" s="13"/>
      <c r="G47" s="13"/>
      <c r="H47" s="13"/>
      <c r="I47" s="14"/>
      <c r="J47" s="15"/>
      <c r="K47" s="13"/>
      <c r="L47" s="15"/>
      <c r="M47" s="14"/>
      <c r="N47" s="15"/>
      <c r="O47" s="13"/>
      <c r="P47" s="15"/>
      <c r="Q47" s="13"/>
      <c r="R47" s="16"/>
      <c r="S47" s="15"/>
      <c r="T47" s="15"/>
      <c r="U47" s="13"/>
      <c r="V47" s="13"/>
      <c r="W47" s="13"/>
      <c r="X47" s="17"/>
      <c r="Y47" s="1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8"/>
      <c r="AR47" s="9"/>
      <c r="AS47" s="1"/>
      <c r="AT47" s="1"/>
      <c r="AU47" s="1"/>
      <c r="AV47" s="1"/>
      <c r="AW47" s="1"/>
      <c r="AX47" s="1"/>
      <c r="AY47" s="1"/>
      <c r="AZ47" s="8">
        <f>P48</f>
        <v>16</v>
      </c>
      <c r="BA47" s="1"/>
      <c r="BB47" s="1"/>
      <c r="BC47" s="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</row>
    <row r="48" spans="2:69" s="10" customFormat="1" ht="16.5">
      <c r="B48" s="27" t="s">
        <v>28</v>
      </c>
      <c r="C48" s="20" t="s">
        <v>29</v>
      </c>
      <c r="D48" s="11"/>
      <c r="E48" s="11"/>
      <c r="F48" s="11"/>
      <c r="G48" s="11"/>
      <c r="H48" s="11"/>
      <c r="I48" s="21"/>
      <c r="J48" s="22"/>
      <c r="K48" s="11"/>
      <c r="L48" s="22"/>
      <c r="M48" s="21"/>
      <c r="N48" s="24"/>
      <c r="O48" s="24"/>
      <c r="P48" s="73">
        <f ca="1">ROUND(RAND()*(20-15)+15,0)</f>
        <v>16</v>
      </c>
      <c r="Q48" s="73">
        <f ca="1">ROUND(RAND()*(12-8)+8,0)</f>
        <v>10</v>
      </c>
      <c r="R48" s="25" t="s">
        <v>18</v>
      </c>
      <c r="S48" s="20" t="s">
        <v>30</v>
      </c>
      <c r="T48" s="23"/>
      <c r="U48" s="20" t="s">
        <v>27</v>
      </c>
      <c r="V48" s="11"/>
      <c r="W48" s="11"/>
      <c r="X48" s="30"/>
      <c r="Y48" s="30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26"/>
      <c r="AR48" s="9"/>
      <c r="AS48" s="1"/>
      <c r="AT48" s="1"/>
      <c r="AU48" s="1"/>
      <c r="AV48" s="1"/>
      <c r="AW48" s="1"/>
      <c r="AX48" s="1"/>
      <c r="AY48" s="1"/>
      <c r="AZ48" s="7">
        <f>ROUND(POWER((E55*E55+H52*H52),0.5),1)</f>
        <v>6.7</v>
      </c>
      <c r="BA48" s="1"/>
      <c r="BB48" s="1"/>
      <c r="BC48" s="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</row>
    <row r="49" spans="2:69" s="10" customFormat="1" ht="18">
      <c r="B49" s="27"/>
      <c r="C49" s="11"/>
      <c r="D49" s="11"/>
      <c r="E49" s="11"/>
      <c r="F49" s="11"/>
      <c r="G49" s="11"/>
      <c r="H49" s="11"/>
      <c r="I49" s="21"/>
      <c r="J49" s="22"/>
      <c r="K49" s="11"/>
      <c r="L49" s="22"/>
      <c r="M49" s="21"/>
      <c r="N49" s="22"/>
      <c r="O49" s="11"/>
      <c r="P49" s="22"/>
      <c r="Q49" s="11"/>
      <c r="R49" s="23"/>
      <c r="S49" s="29" t="s">
        <v>31</v>
      </c>
      <c r="T49" s="22"/>
      <c r="U49" s="11"/>
      <c r="V49" s="11"/>
      <c r="W49" s="11"/>
      <c r="X49" s="30"/>
      <c r="Y49" s="30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26"/>
      <c r="AR49" s="9"/>
      <c r="AS49" s="1"/>
      <c r="AT49" s="1"/>
      <c r="AU49" s="1"/>
      <c r="AV49" s="1"/>
      <c r="AW49" s="1"/>
      <c r="AX49" s="1"/>
      <c r="AY49" s="1"/>
      <c r="AZ49" s="7">
        <f>ROUND(POWER((N55*N55+H52*H52),0.5),1)</f>
        <v>11.4</v>
      </c>
      <c r="BA49" s="1"/>
      <c r="BB49" s="1"/>
      <c r="BC49" s="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</row>
    <row r="50" spans="2:69" s="10" customFormat="1" ht="15.75" thickBot="1">
      <c r="B50" s="27"/>
      <c r="C50" s="11"/>
      <c r="D50" s="11"/>
      <c r="E50" s="11"/>
      <c r="F50" s="11"/>
      <c r="G50" s="11"/>
      <c r="H50" s="11"/>
      <c r="I50" s="21"/>
      <c r="J50" s="22"/>
      <c r="K50" s="11"/>
      <c r="L50" s="22"/>
      <c r="M50" s="21"/>
      <c r="N50" s="22"/>
      <c r="O50" s="21"/>
      <c r="P50" s="21"/>
      <c r="Q50" s="11"/>
      <c r="R50" s="23"/>
      <c r="S50" s="22"/>
      <c r="T50" s="22"/>
      <c r="U50" s="11"/>
      <c r="V50" s="11"/>
      <c r="W50" s="11"/>
      <c r="X50" s="30"/>
      <c r="Y50" s="30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26"/>
      <c r="AR50" s="9"/>
      <c r="AS50" s="1"/>
      <c r="AT50" s="1"/>
      <c r="AU50" s="1"/>
      <c r="AV50" s="1"/>
      <c r="AW50" s="1"/>
      <c r="AX50" s="1"/>
      <c r="AY50" s="1"/>
      <c r="AZ50" s="3"/>
      <c r="BA50" s="1"/>
      <c r="BB50" s="1"/>
      <c r="BC50" s="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</row>
    <row r="51" spans="2:69" s="10" customFormat="1" ht="18" thickBot="1" thickTop="1">
      <c r="B51" s="27"/>
      <c r="C51" s="11"/>
      <c r="D51" s="11"/>
      <c r="E51" s="11"/>
      <c r="F51" s="11"/>
      <c r="G51" s="11"/>
      <c r="H51" s="11"/>
      <c r="I51" s="21"/>
      <c r="J51" s="21"/>
      <c r="K51" s="11"/>
      <c r="L51" s="22"/>
      <c r="M51" s="21"/>
      <c r="N51" s="21"/>
      <c r="O51" s="21"/>
      <c r="P51" s="21"/>
      <c r="Q51" s="33"/>
      <c r="R51" s="50"/>
      <c r="S51" s="22"/>
      <c r="T51" s="22"/>
      <c r="U51" s="11"/>
      <c r="V51" s="11"/>
      <c r="W51" s="11"/>
      <c r="X51" s="71"/>
      <c r="Y51" s="72"/>
      <c r="Z51" s="47" t="s">
        <v>18</v>
      </c>
      <c r="AA51" s="10" t="s">
        <v>19</v>
      </c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32"/>
      <c r="AN51" s="11"/>
      <c r="AO51" s="11"/>
      <c r="AP51" s="11"/>
      <c r="AQ51" s="26"/>
      <c r="AR51" s="9"/>
      <c r="AS51" s="1"/>
      <c r="AT51" s="1"/>
      <c r="AU51" s="1"/>
      <c r="AV51" s="1"/>
      <c r="AW51" s="1"/>
      <c r="AX51" s="1"/>
      <c r="AY51" s="1"/>
      <c r="AZ51" s="8">
        <f>ROUND(AZ49+AZ48+AZ47,1)</f>
        <v>34.1</v>
      </c>
      <c r="BA51" s="1"/>
      <c r="BB51" s="1"/>
      <c r="BC51" s="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</row>
    <row r="52" spans="2:69" s="10" customFormat="1" ht="17.25" thickTop="1">
      <c r="B52" s="27"/>
      <c r="C52" s="11"/>
      <c r="D52" s="11"/>
      <c r="E52" s="11"/>
      <c r="F52" s="11"/>
      <c r="G52" s="24"/>
      <c r="H52" s="11">
        <f ca="1">ROUND(RAND()*(4-2)+2,0)</f>
        <v>3</v>
      </c>
      <c r="I52" s="21" t="s">
        <v>18</v>
      </c>
      <c r="J52" s="21"/>
      <c r="K52" s="11"/>
      <c r="L52" s="22"/>
      <c r="M52" s="21"/>
      <c r="N52" s="21"/>
      <c r="O52" s="21"/>
      <c r="P52" s="22"/>
      <c r="Q52" s="11"/>
      <c r="R52" s="23"/>
      <c r="S52" s="22"/>
      <c r="T52" s="22"/>
      <c r="U52" s="11"/>
      <c r="V52" s="11"/>
      <c r="W52" s="34" t="s">
        <v>34</v>
      </c>
      <c r="X52" s="30"/>
      <c r="Y52" s="30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26"/>
      <c r="AR52" s="9"/>
      <c r="AS52" s="1"/>
      <c r="AT52" s="1"/>
      <c r="AU52" s="1"/>
      <c r="AV52" s="1"/>
      <c r="AW52" s="1"/>
      <c r="AX52" s="1"/>
      <c r="AY52" s="1"/>
      <c r="AZ52" s="3"/>
      <c r="BA52" s="1"/>
      <c r="BB52" s="1"/>
      <c r="BC52" s="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</row>
    <row r="53" spans="2:69" s="10" customFormat="1" ht="15.75">
      <c r="B53" s="27"/>
      <c r="C53" s="11"/>
      <c r="D53" s="11"/>
      <c r="E53" s="11"/>
      <c r="F53" s="11"/>
      <c r="G53" s="11"/>
      <c r="H53" s="11"/>
      <c r="I53" s="21"/>
      <c r="J53" s="22"/>
      <c r="K53" s="11"/>
      <c r="L53" s="22"/>
      <c r="M53" s="21"/>
      <c r="N53" s="22"/>
      <c r="O53" s="11"/>
      <c r="P53" s="22"/>
      <c r="Q53" s="11"/>
      <c r="S53" s="21"/>
      <c r="T53" s="22"/>
      <c r="U53" s="11"/>
      <c r="V53" s="11"/>
      <c r="W53" s="11"/>
      <c r="X53" s="30"/>
      <c r="Y53" s="30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26"/>
      <c r="AR53" s="9"/>
      <c r="AS53" s="1"/>
      <c r="AT53" s="1"/>
      <c r="AU53" s="1"/>
      <c r="AV53" s="1"/>
      <c r="AW53" s="1"/>
      <c r="AX53" s="1"/>
      <c r="AY53" s="1"/>
      <c r="AZ53" s="3"/>
      <c r="BA53" s="1"/>
      <c r="BB53" s="1"/>
      <c r="BC53" s="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</row>
    <row r="54" spans="2:69" s="10" customFormat="1" ht="16.5">
      <c r="B54" s="27"/>
      <c r="C54" s="11"/>
      <c r="D54" s="11"/>
      <c r="E54" s="11"/>
      <c r="F54" s="11"/>
      <c r="G54" s="52" t="s">
        <v>32</v>
      </c>
      <c r="H54" s="11"/>
      <c r="I54" s="21"/>
      <c r="J54" s="22"/>
      <c r="K54" s="11"/>
      <c r="L54" s="22"/>
      <c r="M54" s="60" t="s">
        <v>33</v>
      </c>
      <c r="N54" s="22"/>
      <c r="O54" s="11"/>
      <c r="P54" s="22"/>
      <c r="Q54" s="11"/>
      <c r="S54" s="21"/>
      <c r="T54" s="22"/>
      <c r="U54" s="11"/>
      <c r="V54" s="11"/>
      <c r="W54" s="11"/>
      <c r="X54" s="30"/>
      <c r="Y54" s="30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26"/>
      <c r="AR54" s="9"/>
      <c r="AS54" s="1"/>
      <c r="AT54" s="1"/>
      <c r="AU54" s="1"/>
      <c r="AV54" s="1"/>
      <c r="AW54" s="1"/>
      <c r="AX54" s="1"/>
      <c r="AY54" s="1"/>
      <c r="AZ54" s="3"/>
      <c r="BA54" s="1"/>
      <c r="BB54" s="1"/>
      <c r="BC54" s="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</row>
    <row r="55" spans="2:69" s="10" customFormat="1" ht="16.5">
      <c r="B55" s="27"/>
      <c r="C55" s="11"/>
      <c r="D55" s="11"/>
      <c r="E55" s="20">
        <f ca="1">ROUND(RAND()*(7-4)+4,0)</f>
        <v>6</v>
      </c>
      <c r="F55" s="20" t="s">
        <v>18</v>
      </c>
      <c r="G55" s="20"/>
      <c r="H55" s="20"/>
      <c r="I55" s="42"/>
      <c r="J55" s="25"/>
      <c r="K55" s="20"/>
      <c r="L55" s="25"/>
      <c r="M55" s="42"/>
      <c r="N55" s="20">
        <f ca="1">ROUND(RAND()*(12-8)+8,0)</f>
        <v>11</v>
      </c>
      <c r="O55" s="20" t="s">
        <v>18</v>
      </c>
      <c r="P55" s="22"/>
      <c r="Q55" s="11"/>
      <c r="R55" s="23"/>
      <c r="S55" s="22"/>
      <c r="T55" s="22"/>
      <c r="U55" s="11"/>
      <c r="V55" s="11"/>
      <c r="W55" s="11"/>
      <c r="X55" s="30"/>
      <c r="Y55" s="30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26"/>
      <c r="AR55" s="9"/>
      <c r="AS55" s="1"/>
      <c r="AT55" s="1"/>
      <c r="AU55" s="1"/>
      <c r="AV55" s="1"/>
      <c r="AW55" s="1"/>
      <c r="AX55" s="1"/>
      <c r="AY55" s="1"/>
      <c r="AZ55" s="3"/>
      <c r="BA55" s="1"/>
      <c r="BB55" s="1"/>
      <c r="BC55" s="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</row>
    <row r="56" spans="2:69" s="10" customFormat="1" ht="16.5" thickBot="1">
      <c r="B56" s="35"/>
      <c r="C56" s="36"/>
      <c r="D56" s="36"/>
      <c r="E56" s="36"/>
      <c r="F56" s="36"/>
      <c r="G56" s="36"/>
      <c r="H56" s="36"/>
      <c r="I56" s="37"/>
      <c r="J56" s="38"/>
      <c r="K56" s="36"/>
      <c r="L56" s="38"/>
      <c r="M56" s="37"/>
      <c r="N56" s="38"/>
      <c r="O56" s="36"/>
      <c r="P56" s="38"/>
      <c r="Q56" s="36"/>
      <c r="R56" s="39"/>
      <c r="S56" s="38"/>
      <c r="T56" s="38"/>
      <c r="U56" s="36"/>
      <c r="V56" s="36"/>
      <c r="W56" s="36"/>
      <c r="X56" s="40"/>
      <c r="Y56" s="40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41"/>
      <c r="AR56" s="9"/>
      <c r="AS56" s="1"/>
      <c r="AT56" s="1"/>
      <c r="AU56" s="1"/>
      <c r="AV56" s="1"/>
      <c r="AW56" s="1"/>
      <c r="AX56" s="1"/>
      <c r="AY56" s="4"/>
      <c r="AZ56" s="3"/>
      <c r="BA56" s="1"/>
      <c r="BB56" s="1"/>
      <c r="BC56" s="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</row>
    <row r="57" ht="15.75" thickTop="1"/>
  </sheetData>
  <sheetProtection password="DD01" sheet="1" selectLockedCells="1"/>
  <mergeCells count="15">
    <mergeCell ref="I25:J25"/>
    <mergeCell ref="M25:N25"/>
    <mergeCell ref="X44:Y44"/>
    <mergeCell ref="B2:AQ6"/>
    <mergeCell ref="X11:Y11"/>
    <mergeCell ref="G12:H12"/>
    <mergeCell ref="X21:Y21"/>
    <mergeCell ref="G22:H22"/>
    <mergeCell ref="X51:Y51"/>
    <mergeCell ref="X31:Y31"/>
    <mergeCell ref="X41:Y41"/>
    <mergeCell ref="P48:Q48"/>
    <mergeCell ref="X38:Y38"/>
    <mergeCell ref="M18:N18"/>
    <mergeCell ref="Q18:R18"/>
  </mergeCells>
  <conditionalFormatting sqref="X11">
    <cfRule type="cellIs" priority="163" dxfId="1" operator="notEqual" stopIfTrue="1">
      <formula>$AZ$11</formula>
    </cfRule>
    <cfRule type="cellIs" priority="164" dxfId="26" operator="equal" stopIfTrue="1">
      <formula>$AZ$11</formula>
    </cfRule>
  </conditionalFormatting>
  <conditionalFormatting sqref="X21">
    <cfRule type="cellIs" priority="161" dxfId="1" operator="notEqual" stopIfTrue="1">
      <formula>$AZ$21</formula>
    </cfRule>
    <cfRule type="cellIs" priority="162" dxfId="26" operator="equal" stopIfTrue="1">
      <formula>$AZ$21</formula>
    </cfRule>
  </conditionalFormatting>
  <conditionalFormatting sqref="X31">
    <cfRule type="cellIs" priority="159" dxfId="1" operator="notEqual" stopIfTrue="1">
      <formula>$AZ$31</formula>
    </cfRule>
    <cfRule type="cellIs" priority="160" dxfId="26" operator="equal" stopIfTrue="1">
      <formula>$AZ$31</formula>
    </cfRule>
  </conditionalFormatting>
  <conditionalFormatting sqref="X51">
    <cfRule type="cellIs" priority="7" dxfId="1" operator="notEqual" stopIfTrue="1">
      <formula>$AZ$51</formula>
    </cfRule>
    <cfRule type="cellIs" priority="8" dxfId="26" operator="equal" stopIfTrue="1">
      <formula>$AZ$51</formula>
    </cfRule>
  </conditionalFormatting>
  <conditionalFormatting sqref="X41">
    <cfRule type="cellIs" priority="3" dxfId="1" operator="notEqual" stopIfTrue="1">
      <formula>$AZ$41</formula>
    </cfRule>
    <cfRule type="cellIs" priority="4" dxfId="26" operator="equal" stopIfTrue="1">
      <formula>$AZ$41</formula>
    </cfRule>
  </conditionalFormatting>
  <conditionalFormatting sqref="X44">
    <cfRule type="cellIs" priority="1" dxfId="1" operator="notEqual" stopIfTrue="1">
      <formula>$AZ$44</formula>
    </cfRule>
    <cfRule type="cellIs" priority="2" dxfId="26" operator="equal" stopIfTrue="1">
      <formula>$AZ$44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BQ56"/>
  <sheetViews>
    <sheetView showGridLines="0" showRowColHeaders="0" tabSelected="1" zoomScale="75" zoomScaleNormal="75" zoomScalePageLayoutView="0" workbookViewId="0" topLeftCell="A45">
      <selection activeCell="X41" sqref="X41:Y41"/>
    </sheetView>
  </sheetViews>
  <sheetFormatPr defaultColWidth="3.28125" defaultRowHeight="15"/>
  <cols>
    <col min="1" max="1" width="3.28125" style="61" customWidth="1"/>
    <col min="2" max="2" width="5.140625" style="61" customWidth="1"/>
    <col min="3" max="10" width="3.28125" style="61" customWidth="1"/>
    <col min="11" max="11" width="3.7109375" style="61" customWidth="1"/>
    <col min="12" max="12" width="4.140625" style="61" customWidth="1"/>
    <col min="13" max="19" width="3.28125" style="61" customWidth="1"/>
    <col min="20" max="20" width="3.00390625" style="61" customWidth="1"/>
    <col min="21" max="21" width="4.00390625" style="61" customWidth="1"/>
    <col min="22" max="24" width="3.28125" style="61" customWidth="1"/>
    <col min="25" max="25" width="4.28125" style="61" customWidth="1"/>
    <col min="26" max="26" width="4.140625" style="61" customWidth="1"/>
    <col min="27" max="27" width="3.7109375" style="61" customWidth="1"/>
    <col min="28" max="28" width="3.28125" style="61" customWidth="1"/>
    <col min="29" max="29" width="4.00390625" style="61" customWidth="1"/>
    <col min="30" max="30" width="2.421875" style="61" customWidth="1"/>
    <col min="31" max="34" width="3.28125" style="61" customWidth="1"/>
    <col min="35" max="35" width="3.8515625" style="61" customWidth="1"/>
    <col min="36" max="36" width="3.28125" style="61" customWidth="1"/>
    <col min="37" max="37" width="3.7109375" style="61" customWidth="1"/>
    <col min="38" max="38" width="8.140625" style="61" bestFit="1" customWidth="1"/>
    <col min="39" max="43" width="3.28125" style="61" customWidth="1"/>
    <col min="44" max="45" width="3.28125" style="5" customWidth="1"/>
    <col min="46" max="46" width="4.421875" style="5" bestFit="1" customWidth="1"/>
    <col min="47" max="50" width="3.28125" style="5" customWidth="1"/>
    <col min="51" max="51" width="9.00390625" style="5" bestFit="1" customWidth="1"/>
    <col min="52" max="52" width="9.421875" style="6" bestFit="1" customWidth="1"/>
    <col min="53" max="56" width="3.28125" style="5" customWidth="1"/>
    <col min="57" max="16384" width="3.28125" style="61" customWidth="1"/>
  </cols>
  <sheetData>
    <row r="1" spans="44:69" s="10" customFormat="1" ht="15.75" thickBot="1">
      <c r="AR1" s="9"/>
      <c r="AS1" s="1"/>
      <c r="AT1" s="1"/>
      <c r="AU1" s="1"/>
      <c r="AV1" s="1"/>
      <c r="AW1" s="1"/>
      <c r="AX1" s="1"/>
      <c r="AY1" s="1"/>
      <c r="AZ1" s="2"/>
      <c r="BA1" s="1"/>
      <c r="BB1" s="1"/>
      <c r="BC1" s="1"/>
      <c r="BD1" s="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</row>
    <row r="2" spans="2:69" s="10" customFormat="1" ht="27" customHeight="1" thickTop="1">
      <c r="B2" s="77" t="s">
        <v>70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9"/>
      <c r="AR2" s="9"/>
      <c r="AS2" s="1"/>
      <c r="AT2" s="1"/>
      <c r="AU2" s="1"/>
      <c r="AV2" s="1"/>
      <c r="AW2" s="1"/>
      <c r="AX2" s="1"/>
      <c r="AY2" s="1"/>
      <c r="AZ2" s="2"/>
      <c r="BA2" s="1"/>
      <c r="BB2" s="1"/>
      <c r="BC2" s="1"/>
      <c r="BD2" s="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</row>
    <row r="3" spans="2:69" s="10" customFormat="1" ht="12.75" customHeight="1"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2"/>
      <c r="AR3" s="9"/>
      <c r="AS3" s="1"/>
      <c r="AT3" s="1"/>
      <c r="AU3" s="1"/>
      <c r="AV3" s="1"/>
      <c r="AW3" s="1"/>
      <c r="AX3" s="1"/>
      <c r="AY3" s="1"/>
      <c r="AZ3" s="2"/>
      <c r="BA3" s="1"/>
      <c r="BB3" s="1"/>
      <c r="BC3" s="1"/>
      <c r="BD3" s="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</row>
    <row r="4" spans="2:69" s="10" customFormat="1" ht="12.75" customHeight="1"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2"/>
      <c r="AR4" s="9"/>
      <c r="AS4" s="1"/>
      <c r="AT4" s="1"/>
      <c r="AU4" s="1"/>
      <c r="AV4" s="1"/>
      <c r="AW4" s="1"/>
      <c r="AX4" s="1"/>
      <c r="AY4" s="1"/>
      <c r="AZ4" s="2"/>
      <c r="BA4" s="1"/>
      <c r="BB4" s="1"/>
      <c r="BC4" s="1"/>
      <c r="BD4" s="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</row>
    <row r="5" spans="2:69" s="10" customFormat="1" ht="12.75" customHeight="1"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2"/>
      <c r="AR5" s="9"/>
      <c r="AS5" s="1"/>
      <c r="AT5" s="1"/>
      <c r="AU5" s="1"/>
      <c r="AV5" s="1"/>
      <c r="AW5" s="1"/>
      <c r="AX5" s="1"/>
      <c r="AY5" s="1"/>
      <c r="AZ5" s="2"/>
      <c r="BA5" s="1"/>
      <c r="BB5" s="1"/>
      <c r="BC5" s="1"/>
      <c r="BD5" s="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</row>
    <row r="6" spans="2:69" s="10" customFormat="1" ht="13.5" customHeight="1" thickBot="1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5"/>
      <c r="AR6" s="9"/>
      <c r="AS6" s="1"/>
      <c r="AT6" s="1"/>
      <c r="AU6" s="1"/>
      <c r="AV6" s="1"/>
      <c r="AW6" s="1"/>
      <c r="AX6" s="1"/>
      <c r="AY6" s="1"/>
      <c r="AZ6" s="2"/>
      <c r="BA6" s="1"/>
      <c r="BB6" s="1"/>
      <c r="BC6" s="1"/>
      <c r="BD6" s="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2:69" s="10" customFormat="1" ht="16.5" thickTop="1">
      <c r="B7" s="12"/>
      <c r="C7" s="13"/>
      <c r="D7" s="13"/>
      <c r="E7" s="13"/>
      <c r="F7" s="13"/>
      <c r="G7" s="13"/>
      <c r="H7" s="13"/>
      <c r="I7" s="14"/>
      <c r="J7" s="15"/>
      <c r="K7" s="13"/>
      <c r="L7" s="15"/>
      <c r="M7" s="14"/>
      <c r="N7" s="15"/>
      <c r="O7" s="13"/>
      <c r="P7" s="15"/>
      <c r="Q7" s="13"/>
      <c r="R7" s="16"/>
      <c r="S7" s="15"/>
      <c r="T7" s="15"/>
      <c r="U7" s="13"/>
      <c r="V7" s="13"/>
      <c r="W7" s="13"/>
      <c r="X7" s="17"/>
      <c r="Y7" s="17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8"/>
      <c r="AR7" s="9"/>
      <c r="AS7" s="1"/>
      <c r="AT7" s="1"/>
      <c r="AU7" s="1"/>
      <c r="AV7" s="1"/>
      <c r="AW7" s="1"/>
      <c r="AX7" s="1"/>
      <c r="AY7" s="7">
        <f ca="1">ROUND(RAND()*(7-3)+3,0)</f>
        <v>6</v>
      </c>
      <c r="AZ7" s="3"/>
      <c r="BA7" s="1"/>
      <c r="BB7" s="1"/>
      <c r="BC7" s="1"/>
      <c r="BD7" s="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</row>
    <row r="8" spans="2:69" s="10" customFormat="1" ht="16.5">
      <c r="B8" s="19" t="s">
        <v>36</v>
      </c>
      <c r="C8" s="20" t="s">
        <v>37</v>
      </c>
      <c r="D8" s="11"/>
      <c r="E8" s="11"/>
      <c r="F8" s="11"/>
      <c r="G8" s="11"/>
      <c r="H8" s="11"/>
      <c r="I8" s="21"/>
      <c r="J8" s="22"/>
      <c r="K8" s="11"/>
      <c r="L8" s="22"/>
      <c r="M8" s="21"/>
      <c r="N8" s="22"/>
      <c r="O8" s="11"/>
      <c r="P8" s="11"/>
      <c r="Q8" s="11"/>
      <c r="R8" s="23"/>
      <c r="S8" s="22"/>
      <c r="T8" s="22"/>
      <c r="U8" s="11"/>
      <c r="V8" s="24"/>
      <c r="W8" s="24"/>
      <c r="X8" s="11"/>
      <c r="Y8" s="96">
        <f>AY8</f>
        <v>10.9</v>
      </c>
      <c r="Z8" s="90"/>
      <c r="AA8" s="20" t="s">
        <v>38</v>
      </c>
      <c r="AB8" s="24"/>
      <c r="AC8" s="11"/>
      <c r="AD8" s="89">
        <f>AY7</f>
        <v>6</v>
      </c>
      <c r="AE8" s="89"/>
      <c r="AF8" s="20" t="s">
        <v>39</v>
      </c>
      <c r="AG8" s="11"/>
      <c r="AH8" s="20"/>
      <c r="AI8" s="11"/>
      <c r="AJ8" s="11"/>
      <c r="AK8" s="11"/>
      <c r="AL8" s="11"/>
      <c r="AM8" s="11"/>
      <c r="AN8" s="11"/>
      <c r="AO8" s="11"/>
      <c r="AP8" s="11"/>
      <c r="AQ8" s="26"/>
      <c r="AR8" s="9"/>
      <c r="AS8" s="1"/>
      <c r="AT8" s="1"/>
      <c r="AU8" s="1"/>
      <c r="AV8" s="1"/>
      <c r="AW8" s="1"/>
      <c r="AX8" s="1"/>
      <c r="AY8" s="7">
        <f ca="1">AY7+ROUND(RAND()*(7-3)+3,1)</f>
        <v>10.9</v>
      </c>
      <c r="AZ8" s="3"/>
      <c r="BA8" s="1"/>
      <c r="BB8" s="1"/>
      <c r="BC8" s="1"/>
      <c r="BD8" s="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2:69" s="10" customFormat="1" ht="18">
      <c r="B9" s="27"/>
      <c r="C9" s="20" t="s">
        <v>40</v>
      </c>
      <c r="D9" s="11"/>
      <c r="E9" s="11"/>
      <c r="F9" s="11"/>
      <c r="G9" s="11"/>
      <c r="H9" s="11"/>
      <c r="I9" s="21"/>
      <c r="J9" s="22"/>
      <c r="K9" s="11"/>
      <c r="L9" s="22"/>
      <c r="M9" s="21"/>
      <c r="N9" s="22"/>
      <c r="O9" s="11"/>
      <c r="P9" s="28"/>
      <c r="Q9" s="11"/>
      <c r="R9" s="23"/>
      <c r="S9" s="22"/>
      <c r="T9" s="22"/>
      <c r="U9" s="11"/>
      <c r="V9" s="11"/>
      <c r="W9" s="29" t="s">
        <v>41</v>
      </c>
      <c r="X9" s="30"/>
      <c r="Y9" s="30"/>
      <c r="Z9" s="11"/>
      <c r="AA9" s="11"/>
      <c r="AB9" s="11"/>
      <c r="AC9" s="11"/>
      <c r="AD9" s="11"/>
      <c r="AE9" s="11"/>
      <c r="AF9" s="28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26"/>
      <c r="AR9" s="9"/>
      <c r="AS9" s="1"/>
      <c r="AT9" s="1"/>
      <c r="AU9" s="1"/>
      <c r="AV9" s="1"/>
      <c r="AW9" s="1"/>
      <c r="AX9" s="1"/>
      <c r="AY9" s="7"/>
      <c r="AZ9" s="3"/>
      <c r="BA9" s="1"/>
      <c r="BB9" s="1"/>
      <c r="BC9" s="1"/>
      <c r="BD9" s="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</row>
    <row r="10" spans="2:69" s="10" customFormat="1" ht="16.5" thickBot="1">
      <c r="B10" s="27"/>
      <c r="C10" s="11"/>
      <c r="D10" s="11"/>
      <c r="E10" s="11"/>
      <c r="F10" s="11"/>
      <c r="G10" s="11"/>
      <c r="H10" s="11"/>
      <c r="I10" s="21"/>
      <c r="J10" s="22"/>
      <c r="K10" s="11"/>
      <c r="L10" s="22"/>
      <c r="M10" s="21"/>
      <c r="N10" s="22"/>
      <c r="O10" s="11"/>
      <c r="P10" s="22"/>
      <c r="Q10" s="11"/>
      <c r="R10" s="23"/>
      <c r="S10" s="22"/>
      <c r="T10" s="22"/>
      <c r="U10" s="11"/>
      <c r="V10" s="11"/>
      <c r="W10" s="11"/>
      <c r="X10" s="30"/>
      <c r="Y10" s="30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26"/>
      <c r="AR10" s="9"/>
      <c r="AS10" s="1"/>
      <c r="AT10" s="1"/>
      <c r="AU10" s="1"/>
      <c r="AV10" s="1"/>
      <c r="AW10" s="1"/>
      <c r="AX10" s="1"/>
      <c r="AY10" s="1"/>
      <c r="AZ10" s="3"/>
      <c r="BA10" s="1"/>
      <c r="BB10" s="1"/>
      <c r="BC10" s="1"/>
      <c r="BD10" s="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</row>
    <row r="11" spans="2:69" s="10" customFormat="1" ht="18" thickBot="1" thickTop="1">
      <c r="B11" s="27"/>
      <c r="C11" s="11"/>
      <c r="D11" s="11"/>
      <c r="E11" s="11"/>
      <c r="F11" s="11"/>
      <c r="G11" s="11"/>
      <c r="H11" s="11"/>
      <c r="I11" s="21"/>
      <c r="J11" s="22"/>
      <c r="K11" s="11"/>
      <c r="L11" s="22"/>
      <c r="M11" s="21"/>
      <c r="N11" s="22"/>
      <c r="O11" s="11"/>
      <c r="P11" s="22"/>
      <c r="Q11" s="11"/>
      <c r="R11" s="23"/>
      <c r="S11" s="22"/>
      <c r="T11" s="22"/>
      <c r="U11" s="11" t="s">
        <v>0</v>
      </c>
      <c r="V11" s="11"/>
      <c r="W11" s="11"/>
      <c r="X11" s="71"/>
      <c r="Y11" s="72"/>
      <c r="Z11" s="31" t="s">
        <v>1</v>
      </c>
      <c r="AA11" s="10" t="s">
        <v>19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32"/>
      <c r="AN11" s="11"/>
      <c r="AO11" s="11"/>
      <c r="AP11" s="11"/>
      <c r="AQ11" s="26"/>
      <c r="AR11" s="9"/>
      <c r="AS11" s="1"/>
      <c r="AT11" s="1"/>
      <c r="AU11" s="1"/>
      <c r="AV11" s="1"/>
      <c r="AW11" s="1"/>
      <c r="AX11" s="1"/>
      <c r="AY11" s="1"/>
      <c r="AZ11" s="8">
        <f>ROUND((SQRT((AY7*AY7)+(AY8*AY8))),1)</f>
        <v>12.4</v>
      </c>
      <c r="BA11" s="1"/>
      <c r="BB11" s="1"/>
      <c r="BC11" s="1"/>
      <c r="BD11" s="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</row>
    <row r="12" spans="2:69" s="10" customFormat="1" ht="18" thickTop="1">
      <c r="B12" s="27"/>
      <c r="C12" s="11"/>
      <c r="D12" s="11"/>
      <c r="E12" s="11"/>
      <c r="F12" s="11"/>
      <c r="G12" s="90">
        <f>AY7</f>
        <v>6</v>
      </c>
      <c r="H12" s="90"/>
      <c r="I12" s="42" t="s">
        <v>54</v>
      </c>
      <c r="J12" s="22"/>
      <c r="K12" s="11"/>
      <c r="L12" s="22"/>
      <c r="M12" s="21"/>
      <c r="N12" s="22"/>
      <c r="O12" s="11"/>
      <c r="P12" s="22"/>
      <c r="Q12" s="11"/>
      <c r="R12" s="23"/>
      <c r="S12" s="22"/>
      <c r="T12" s="22"/>
      <c r="U12" s="11"/>
      <c r="V12" s="11"/>
      <c r="W12" s="34" t="s">
        <v>20</v>
      </c>
      <c r="X12" s="30"/>
      <c r="Y12" s="30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26"/>
      <c r="AR12" s="9"/>
      <c r="AS12" s="1"/>
      <c r="AT12" s="1"/>
      <c r="AU12" s="1"/>
      <c r="AV12" s="1"/>
      <c r="AW12" s="1"/>
      <c r="AX12" s="1"/>
      <c r="AY12" s="1"/>
      <c r="AZ12" s="3"/>
      <c r="BA12" s="1"/>
      <c r="BB12" s="1"/>
      <c r="BC12" s="1"/>
      <c r="BD12" s="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</row>
    <row r="13" spans="2:69" s="10" customFormat="1" ht="16.5">
      <c r="B13" s="27"/>
      <c r="C13" s="11"/>
      <c r="D13" s="11"/>
      <c r="E13" s="11"/>
      <c r="F13" s="11"/>
      <c r="G13" s="11"/>
      <c r="H13" s="11"/>
      <c r="I13" s="21"/>
      <c r="J13" s="22"/>
      <c r="K13" s="11"/>
      <c r="L13" s="22"/>
      <c r="M13" s="21"/>
      <c r="N13" s="22"/>
      <c r="O13" s="11"/>
      <c r="P13" s="22"/>
      <c r="Q13" s="11"/>
      <c r="R13" s="23"/>
      <c r="S13" s="22"/>
      <c r="T13" s="22"/>
      <c r="U13" s="11"/>
      <c r="V13" s="11"/>
      <c r="W13" s="34"/>
      <c r="X13" s="30"/>
      <c r="Y13" s="30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26"/>
      <c r="AR13" s="9"/>
      <c r="AS13" s="1"/>
      <c r="AT13" s="1"/>
      <c r="AU13" s="1"/>
      <c r="AV13" s="1"/>
      <c r="AW13" s="1"/>
      <c r="AX13" s="1"/>
      <c r="AY13" s="1"/>
      <c r="AZ13" s="3"/>
      <c r="BA13" s="1"/>
      <c r="BB13" s="1"/>
      <c r="BC13" s="1"/>
      <c r="BD13" s="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</row>
    <row r="14" spans="2:69" s="10" customFormat="1" ht="15.75">
      <c r="B14" s="27"/>
      <c r="C14" s="11"/>
      <c r="D14" s="11"/>
      <c r="E14" s="11"/>
      <c r="F14" s="11"/>
      <c r="G14" s="11"/>
      <c r="H14" s="11"/>
      <c r="I14" s="21"/>
      <c r="J14" s="22"/>
      <c r="K14" s="11"/>
      <c r="L14" s="22"/>
      <c r="M14" s="21"/>
      <c r="N14" s="22"/>
      <c r="O14" s="11"/>
      <c r="P14" s="22"/>
      <c r="Q14" s="11"/>
      <c r="R14" s="23"/>
      <c r="S14" s="22"/>
      <c r="T14" s="22"/>
      <c r="U14" s="11"/>
      <c r="V14" s="11"/>
      <c r="W14" s="11"/>
      <c r="X14" s="30"/>
      <c r="Y14" s="30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26"/>
      <c r="AR14" s="9"/>
      <c r="AS14" s="1"/>
      <c r="AT14" s="1"/>
      <c r="AU14" s="1"/>
      <c r="AV14" s="1"/>
      <c r="AW14" s="1"/>
      <c r="AX14" s="1"/>
      <c r="AY14" s="1"/>
      <c r="AZ14" s="3"/>
      <c r="BA14" s="1"/>
      <c r="BB14" s="1"/>
      <c r="BC14" s="1"/>
      <c r="BD14" s="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</row>
    <row r="15" spans="2:69" s="10" customFormat="1" ht="16.5">
      <c r="B15" s="27"/>
      <c r="C15" s="11"/>
      <c r="D15" s="11"/>
      <c r="E15" s="11"/>
      <c r="F15" s="11"/>
      <c r="G15" s="11"/>
      <c r="H15" s="11"/>
      <c r="I15" s="21"/>
      <c r="J15" s="22"/>
      <c r="K15" s="11"/>
      <c r="L15" s="22"/>
      <c r="M15" s="75">
        <f>AY8</f>
        <v>10.9</v>
      </c>
      <c r="N15" s="75"/>
      <c r="O15" s="20" t="s">
        <v>54</v>
      </c>
      <c r="P15" s="22"/>
      <c r="Q15" s="11"/>
      <c r="R15" s="23"/>
      <c r="S15" s="22"/>
      <c r="T15" s="22"/>
      <c r="U15" s="11"/>
      <c r="V15" s="11"/>
      <c r="W15" s="11"/>
      <c r="X15" s="30"/>
      <c r="Y15" s="30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26"/>
      <c r="AR15" s="9"/>
      <c r="AS15" s="1"/>
      <c r="AT15" s="1"/>
      <c r="AU15" s="1"/>
      <c r="AV15" s="1"/>
      <c r="AW15" s="1"/>
      <c r="AX15" s="1"/>
      <c r="AY15" s="1"/>
      <c r="AZ15" s="3"/>
      <c r="BA15" s="1"/>
      <c r="BB15" s="1"/>
      <c r="BC15" s="1"/>
      <c r="BD15" s="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</row>
    <row r="16" spans="2:69" s="10" customFormat="1" ht="16.5" thickBot="1">
      <c r="B16" s="35"/>
      <c r="C16" s="36"/>
      <c r="D16" s="36"/>
      <c r="E16" s="36"/>
      <c r="F16" s="36"/>
      <c r="G16" s="36"/>
      <c r="H16" s="36"/>
      <c r="I16" s="37"/>
      <c r="J16" s="38"/>
      <c r="K16" s="36"/>
      <c r="L16" s="38"/>
      <c r="M16" s="37"/>
      <c r="N16" s="38"/>
      <c r="O16" s="36"/>
      <c r="P16" s="38"/>
      <c r="Q16" s="36"/>
      <c r="R16" s="39"/>
      <c r="S16" s="38"/>
      <c r="T16" s="38"/>
      <c r="U16" s="36"/>
      <c r="V16" s="36"/>
      <c r="W16" s="36"/>
      <c r="X16" s="40"/>
      <c r="Y16" s="40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41"/>
      <c r="AR16" s="9"/>
      <c r="AS16" s="1"/>
      <c r="AT16" s="1"/>
      <c r="AU16" s="1"/>
      <c r="AV16" s="1"/>
      <c r="AW16" s="1"/>
      <c r="AX16" s="1"/>
      <c r="AY16" s="1"/>
      <c r="AZ16" s="3"/>
      <c r="BA16" s="1"/>
      <c r="BB16" s="1"/>
      <c r="BC16" s="1"/>
      <c r="BD16" s="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</row>
    <row r="17" spans="2:69" s="10" customFormat="1" ht="16.5" thickTop="1">
      <c r="B17" s="12"/>
      <c r="C17" s="13"/>
      <c r="D17" s="13"/>
      <c r="E17" s="13"/>
      <c r="F17" s="13"/>
      <c r="G17" s="13"/>
      <c r="H17" s="13"/>
      <c r="I17" s="14"/>
      <c r="J17" s="15"/>
      <c r="K17" s="13"/>
      <c r="L17" s="15"/>
      <c r="M17" s="14"/>
      <c r="N17" s="15"/>
      <c r="O17" s="13"/>
      <c r="P17" s="15"/>
      <c r="Q17" s="13"/>
      <c r="R17" s="16"/>
      <c r="S17" s="15"/>
      <c r="T17" s="15"/>
      <c r="U17" s="13"/>
      <c r="V17" s="13"/>
      <c r="W17" s="13"/>
      <c r="X17" s="17"/>
      <c r="Y17" s="17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8"/>
      <c r="AR17" s="9"/>
      <c r="AS17" s="1"/>
      <c r="AT17" s="1"/>
      <c r="AU17" s="1"/>
      <c r="AV17" s="1"/>
      <c r="AW17" s="1"/>
      <c r="AX17" s="1"/>
      <c r="AY17" s="1"/>
      <c r="AZ17" s="3"/>
      <c r="BA17" s="1"/>
      <c r="BB17" s="1"/>
      <c r="BC17" s="1"/>
      <c r="BD17" s="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2:69" s="10" customFormat="1" ht="16.5">
      <c r="B18" s="19" t="s">
        <v>42</v>
      </c>
      <c r="C18" s="20" t="s">
        <v>75</v>
      </c>
      <c r="D18" s="20"/>
      <c r="E18" s="20"/>
      <c r="F18" s="20"/>
      <c r="G18" s="20"/>
      <c r="H18" s="20"/>
      <c r="I18" s="42"/>
      <c r="J18" s="25"/>
      <c r="K18" s="20"/>
      <c r="L18" s="43"/>
      <c r="M18" s="43"/>
      <c r="N18" s="25"/>
      <c r="O18" s="25"/>
      <c r="P18" s="43"/>
      <c r="Q18" s="43"/>
      <c r="R18" s="44"/>
      <c r="S18" s="20"/>
      <c r="T18" s="25"/>
      <c r="U18" s="20"/>
      <c r="V18" s="73">
        <f>AZ19</f>
        <v>200</v>
      </c>
      <c r="W18" s="75"/>
      <c r="X18" s="20" t="s">
        <v>43</v>
      </c>
      <c r="Y18" s="30"/>
      <c r="Z18" s="73">
        <f>AZ18</f>
        <v>90</v>
      </c>
      <c r="AA18" s="75"/>
      <c r="AB18" s="20" t="s">
        <v>44</v>
      </c>
      <c r="AC18" s="20"/>
      <c r="AD18" s="20"/>
      <c r="AE18" s="20"/>
      <c r="AF18" s="20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6"/>
      <c r="AR18" s="9"/>
      <c r="AS18" s="1"/>
      <c r="AT18" s="1"/>
      <c r="AU18" s="1"/>
      <c r="AV18" s="1"/>
      <c r="AW18" s="1"/>
      <c r="AX18" s="1"/>
      <c r="AY18" s="1"/>
      <c r="AZ18" s="64">
        <f ca="1">ROUND(RAND()*(90-40)+40,-1)</f>
        <v>90</v>
      </c>
      <c r="BA18" s="1"/>
      <c r="BB18" s="1"/>
      <c r="BC18" s="1"/>
      <c r="BD18" s="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</row>
    <row r="19" spans="2:69" s="10" customFormat="1" ht="16.5">
      <c r="B19" s="27"/>
      <c r="C19" s="20" t="s">
        <v>45</v>
      </c>
      <c r="D19" s="11"/>
      <c r="E19" s="11"/>
      <c r="F19" s="11"/>
      <c r="G19" s="11"/>
      <c r="H19" s="11"/>
      <c r="I19" s="21"/>
      <c r="J19" s="22"/>
      <c r="K19" s="11"/>
      <c r="L19" s="22"/>
      <c r="M19" s="21"/>
      <c r="N19" s="22"/>
      <c r="O19" s="11"/>
      <c r="P19" s="22"/>
      <c r="Q19" s="11"/>
      <c r="R19" s="23"/>
      <c r="S19" s="22"/>
      <c r="T19" s="22"/>
      <c r="U19" s="11"/>
      <c r="V19" s="11"/>
      <c r="W19" s="11"/>
      <c r="X19" s="30"/>
      <c r="Y19" s="30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6"/>
      <c r="AR19" s="9"/>
      <c r="AS19" s="1"/>
      <c r="AT19" s="1"/>
      <c r="AU19" s="1"/>
      <c r="AV19" s="1"/>
      <c r="AW19" s="1"/>
      <c r="AX19" s="1"/>
      <c r="AY19" s="1"/>
      <c r="AZ19" s="64">
        <f ca="1">ROUND(RAND()*(210-150)+150,-1)</f>
        <v>200</v>
      </c>
      <c r="BA19" s="1"/>
      <c r="BB19" s="1"/>
      <c r="BC19" s="1"/>
      <c r="BD19" s="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</row>
    <row r="20" spans="2:69" s="10" customFormat="1" ht="17.25" thickBot="1">
      <c r="B20" s="27"/>
      <c r="C20" s="20" t="s">
        <v>46</v>
      </c>
      <c r="D20" s="11"/>
      <c r="E20" s="11"/>
      <c r="F20" s="11"/>
      <c r="G20" s="11"/>
      <c r="H20" s="11"/>
      <c r="I20" s="21"/>
      <c r="J20" s="22"/>
      <c r="K20" s="11"/>
      <c r="L20" s="45">
        <f>AZ22</f>
        <v>2.2</v>
      </c>
      <c r="M20" s="20" t="s">
        <v>47</v>
      </c>
      <c r="N20" s="22"/>
      <c r="O20" s="11"/>
      <c r="P20" s="20"/>
      <c r="Q20" s="11"/>
      <c r="R20" s="23"/>
      <c r="S20" s="22"/>
      <c r="T20" s="22"/>
      <c r="U20" s="11"/>
      <c r="V20" s="11"/>
      <c r="W20" s="11"/>
      <c r="X20" s="30"/>
      <c r="Y20" s="30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6"/>
      <c r="AR20" s="9"/>
      <c r="AS20" s="1"/>
      <c r="AT20" s="1"/>
      <c r="AU20" s="1"/>
      <c r="AV20" s="1"/>
      <c r="AW20" s="1"/>
      <c r="AX20" s="1"/>
      <c r="AY20" s="1"/>
      <c r="AZ20" s="3"/>
      <c r="BA20" s="1"/>
      <c r="BB20" s="1"/>
      <c r="BC20" s="1"/>
      <c r="BD20" s="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2:69" s="10" customFormat="1" ht="19.5" thickBot="1" thickTop="1">
      <c r="B21" s="27"/>
      <c r="C21" s="11"/>
      <c r="D21" s="11"/>
      <c r="E21" s="11"/>
      <c r="F21" s="11"/>
      <c r="G21" s="11"/>
      <c r="H21" s="11"/>
      <c r="I21" s="46"/>
      <c r="J21" s="31"/>
      <c r="K21" s="11"/>
      <c r="L21" s="97" t="s">
        <v>48</v>
      </c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X21" s="71"/>
      <c r="Y21" s="72"/>
      <c r="Z21" s="47" t="s">
        <v>1</v>
      </c>
      <c r="AA21" s="10" t="s">
        <v>19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32"/>
      <c r="AN21" s="11"/>
      <c r="AO21" s="11"/>
      <c r="AP21" s="11"/>
      <c r="AQ21" s="26"/>
      <c r="AS21" s="11"/>
      <c r="AT21" s="11"/>
      <c r="AU21" s="11"/>
      <c r="AV21" s="11"/>
      <c r="AW21" s="11"/>
      <c r="AX21" s="1"/>
      <c r="AY21" s="1"/>
      <c r="AZ21" s="8">
        <f>ROUND((SQRT((AZ19*AZ19)+(AZ18*AZ18))),1)</f>
        <v>219.3</v>
      </c>
      <c r="BA21" s="1"/>
      <c r="BB21" s="1"/>
      <c r="BC21" s="1"/>
      <c r="BD21" s="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</row>
    <row r="22" spans="2:69" s="10" customFormat="1" ht="17.25" thickTop="1">
      <c r="B22" s="27"/>
      <c r="C22" s="11"/>
      <c r="D22" s="11"/>
      <c r="E22" s="11"/>
      <c r="F22" s="11"/>
      <c r="G22" s="24"/>
      <c r="H22" s="24"/>
      <c r="I22" s="93">
        <f>AZ19</f>
        <v>200</v>
      </c>
      <c r="J22" s="94"/>
      <c r="K22" s="76" t="s">
        <v>1</v>
      </c>
      <c r="L22" s="22"/>
      <c r="M22" s="21"/>
      <c r="N22" s="22"/>
      <c r="O22" s="11"/>
      <c r="P22" s="22"/>
      <c r="Q22" s="11"/>
      <c r="R22" s="23"/>
      <c r="S22" s="22"/>
      <c r="T22" s="22"/>
      <c r="U22" s="11"/>
      <c r="V22" s="11"/>
      <c r="W22" s="34" t="s">
        <v>12</v>
      </c>
      <c r="X22" s="30"/>
      <c r="Y22" s="30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6"/>
      <c r="AS22" s="11"/>
      <c r="AT22" s="11"/>
      <c r="AU22" s="11"/>
      <c r="AV22" s="11"/>
      <c r="AW22" s="11"/>
      <c r="AX22" s="1"/>
      <c r="AY22" s="64">
        <f ca="1">ROUND(RAND()*(1-0)+0,0)</f>
        <v>1</v>
      </c>
      <c r="AZ22" s="3">
        <f>ROUND(IF(AY22=1,(AZ21+2)/100,(AZ21-2)/100),1)</f>
        <v>2.2</v>
      </c>
      <c r="BA22" s="1"/>
      <c r="BB22" s="1"/>
      <c r="BC22" s="1"/>
      <c r="BD22" s="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</row>
    <row r="23" spans="2:69" s="10" customFormat="1" ht="17.25" thickBot="1">
      <c r="B23" s="27"/>
      <c r="C23" s="11"/>
      <c r="D23" s="11"/>
      <c r="E23" s="11"/>
      <c r="F23" s="11"/>
      <c r="G23" s="11"/>
      <c r="H23" s="11"/>
      <c r="I23" s="94"/>
      <c r="J23" s="94"/>
      <c r="K23" s="76"/>
      <c r="L23" s="22"/>
      <c r="M23" s="21"/>
      <c r="N23" s="22"/>
      <c r="O23" s="11"/>
      <c r="P23" s="22"/>
      <c r="Q23" s="11"/>
      <c r="R23" s="23"/>
      <c r="S23" s="22"/>
      <c r="T23" s="22"/>
      <c r="U23" s="11"/>
      <c r="V23" s="11"/>
      <c r="W23" s="34"/>
      <c r="X23" s="30"/>
      <c r="Y23" s="30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26"/>
      <c r="AS23" s="11"/>
      <c r="AT23" s="11"/>
      <c r="AU23" s="11"/>
      <c r="AV23" s="11"/>
      <c r="AW23" s="11"/>
      <c r="AX23" s="1"/>
      <c r="AY23" s="1"/>
      <c r="AZ23" s="3">
        <f>AZ21-(AZ22*100)</f>
        <v>-0.700000000000017</v>
      </c>
      <c r="BA23" s="1"/>
      <c r="BB23" s="1"/>
      <c r="BC23" s="1"/>
      <c r="BD23" s="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</row>
    <row r="24" spans="2:69" s="10" customFormat="1" ht="19.5" thickBot="1" thickTop="1">
      <c r="B24" s="27"/>
      <c r="C24" s="11"/>
      <c r="D24" s="11"/>
      <c r="E24" s="11"/>
      <c r="F24" s="11"/>
      <c r="G24" s="11"/>
      <c r="H24" s="11"/>
      <c r="I24" s="21"/>
      <c r="J24" s="22"/>
      <c r="K24" s="11"/>
      <c r="L24" s="97" t="s">
        <v>49</v>
      </c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8"/>
      <c r="X24" s="71"/>
      <c r="Y24" s="7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26"/>
      <c r="AS24" s="11"/>
      <c r="AT24" s="11"/>
      <c r="AU24" s="11"/>
      <c r="AV24" s="11"/>
      <c r="AW24" s="11"/>
      <c r="AX24" s="1"/>
      <c r="AY24" s="1"/>
      <c r="AZ24" s="3" t="str">
        <f>IF(AZ23&gt;=0,"Yes","No")</f>
        <v>No</v>
      </c>
      <c r="BA24" s="1"/>
      <c r="BB24" s="1"/>
      <c r="BC24" s="1"/>
      <c r="BD24" s="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</row>
    <row r="25" spans="2:69" s="10" customFormat="1" ht="18" thickTop="1">
      <c r="B25" s="27"/>
      <c r="C25" s="11"/>
      <c r="D25" s="11"/>
      <c r="E25" s="11"/>
      <c r="F25" s="11"/>
      <c r="G25" s="95">
        <f>AZ18</f>
        <v>90</v>
      </c>
      <c r="H25" s="74"/>
      <c r="I25" s="43" t="s">
        <v>1</v>
      </c>
      <c r="J25" s="24"/>
      <c r="K25" s="11"/>
      <c r="L25" s="22"/>
      <c r="M25" s="21"/>
      <c r="N25" s="21"/>
      <c r="O25" s="31"/>
      <c r="P25" s="22"/>
      <c r="Q25" s="11"/>
      <c r="R25" s="48"/>
      <c r="S25" s="22"/>
      <c r="T25" s="22"/>
      <c r="U25" s="11"/>
      <c r="V25" s="11"/>
      <c r="W25" s="34" t="s">
        <v>50</v>
      </c>
      <c r="X25" s="30"/>
      <c r="Y25" s="30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26"/>
      <c r="AS25" s="11"/>
      <c r="AT25" s="11"/>
      <c r="AU25" s="11"/>
      <c r="AV25" s="11"/>
      <c r="AW25" s="11"/>
      <c r="AX25" s="1"/>
      <c r="AY25" s="1"/>
      <c r="AZ25" s="3"/>
      <c r="BA25" s="1"/>
      <c r="BB25" s="1"/>
      <c r="BC25" s="1"/>
      <c r="BD25" s="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</row>
    <row r="26" spans="2:69" s="10" customFormat="1" ht="16.5" thickBot="1">
      <c r="B26" s="35"/>
      <c r="C26" s="36"/>
      <c r="D26" s="36"/>
      <c r="E26" s="36"/>
      <c r="F26" s="36"/>
      <c r="G26" s="36"/>
      <c r="H26" s="36"/>
      <c r="I26" s="37"/>
      <c r="J26" s="38"/>
      <c r="K26" s="36"/>
      <c r="L26" s="38"/>
      <c r="M26" s="37"/>
      <c r="N26" s="38"/>
      <c r="O26" s="36"/>
      <c r="P26" s="38"/>
      <c r="Q26" s="36"/>
      <c r="R26" s="39"/>
      <c r="S26" s="38"/>
      <c r="T26" s="38"/>
      <c r="U26" s="36"/>
      <c r="V26" s="36"/>
      <c r="W26" s="36"/>
      <c r="X26" s="40"/>
      <c r="Y26" s="40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41"/>
      <c r="AS26" s="11"/>
      <c r="AT26" s="11"/>
      <c r="AU26" s="11"/>
      <c r="AV26" s="11"/>
      <c r="AW26" s="11"/>
      <c r="AX26" s="1"/>
      <c r="AY26" s="4">
        <f ca="1">ROUND(RAND()*(15-10)+10,0)</f>
        <v>11</v>
      </c>
      <c r="AZ26" s="3"/>
      <c r="BA26" s="1"/>
      <c r="BB26" s="1"/>
      <c r="BC26" s="1"/>
      <c r="BD26" s="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</row>
    <row r="27" spans="2:69" s="10" customFormat="1" ht="16.5" thickTop="1">
      <c r="B27" s="12"/>
      <c r="C27" s="13"/>
      <c r="D27" s="13"/>
      <c r="E27" s="13"/>
      <c r="F27" s="13"/>
      <c r="G27" s="13"/>
      <c r="H27" s="13"/>
      <c r="I27" s="14"/>
      <c r="J27" s="15"/>
      <c r="K27" s="13"/>
      <c r="L27" s="15"/>
      <c r="M27" s="14"/>
      <c r="N27" s="15"/>
      <c r="O27" s="13"/>
      <c r="P27" s="15"/>
      <c r="Q27" s="13"/>
      <c r="R27" s="16"/>
      <c r="S27" s="15"/>
      <c r="T27" s="15"/>
      <c r="U27" s="13"/>
      <c r="V27" s="13"/>
      <c r="W27" s="13"/>
      <c r="X27" s="17"/>
      <c r="Y27" s="17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8"/>
      <c r="AR27" s="9"/>
      <c r="AS27" s="1"/>
      <c r="AT27" s="1"/>
      <c r="AU27" s="1"/>
      <c r="AV27" s="1"/>
      <c r="AW27" s="1"/>
      <c r="AX27" s="1"/>
      <c r="AY27" s="4">
        <f ca="1">AY26+ROUND(RAND()*(6-2)+2,0)</f>
        <v>16</v>
      </c>
      <c r="AZ27" s="4">
        <f ca="1">ROUND(RAND()*(20-1)+1,0)*AY27</f>
        <v>128</v>
      </c>
      <c r="BA27" s="1"/>
      <c r="BB27" s="1"/>
      <c r="BC27" s="1"/>
      <c r="BD27" s="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</row>
    <row r="28" spans="2:69" s="10" customFormat="1" ht="17.25">
      <c r="B28" s="19" t="s">
        <v>67</v>
      </c>
      <c r="C28" s="20" t="s">
        <v>61</v>
      </c>
      <c r="D28" s="11"/>
      <c r="E28" s="11"/>
      <c r="F28" s="11"/>
      <c r="G28" s="11"/>
      <c r="H28" s="11"/>
      <c r="I28" s="21"/>
      <c r="J28" s="22"/>
      <c r="K28" s="11"/>
      <c r="L28" s="22"/>
      <c r="M28" s="21"/>
      <c r="N28" s="22"/>
      <c r="O28" s="11"/>
      <c r="P28" s="22"/>
      <c r="Q28" s="11"/>
      <c r="R28" s="23"/>
      <c r="S28" s="22"/>
      <c r="T28" s="22"/>
      <c r="U28" s="11"/>
      <c r="V28" s="11"/>
      <c r="W28" s="11"/>
      <c r="X28" s="30"/>
      <c r="Y28" s="30"/>
      <c r="Z28" s="34"/>
      <c r="AA28" s="34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26"/>
      <c r="AR28" s="9"/>
      <c r="AS28" s="1"/>
      <c r="AT28" s="1"/>
      <c r="AU28" s="1"/>
      <c r="AV28" s="1"/>
      <c r="AW28" s="1"/>
      <c r="AX28" s="1"/>
      <c r="AY28" s="4">
        <f ca="1">AY27+ROUND(RAND()*(12-7)+7,0)</f>
        <v>24</v>
      </c>
      <c r="AZ28" s="4">
        <f>AZ27/AY27*AY28</f>
        <v>192</v>
      </c>
      <c r="BA28" s="1"/>
      <c r="BB28" s="1"/>
      <c r="BC28" s="1"/>
      <c r="BD28" s="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</row>
    <row r="29" spans="2:69" s="10" customFormat="1" ht="18">
      <c r="B29" s="27"/>
      <c r="C29" s="11"/>
      <c r="D29" s="11"/>
      <c r="E29" s="11"/>
      <c r="F29" s="11"/>
      <c r="G29" s="11"/>
      <c r="H29" s="11"/>
      <c r="I29" s="21"/>
      <c r="J29" s="22" t="s">
        <v>64</v>
      </c>
      <c r="K29" s="11"/>
      <c r="L29" s="22"/>
      <c r="M29" s="21"/>
      <c r="N29" s="22"/>
      <c r="O29" s="11"/>
      <c r="P29" s="28"/>
      <c r="Q29" s="31"/>
      <c r="R29" s="23"/>
      <c r="S29" s="22"/>
      <c r="T29" s="29" t="s">
        <v>62</v>
      </c>
      <c r="U29" s="31"/>
      <c r="V29" s="11"/>
      <c r="W29" s="11"/>
      <c r="X29" s="30"/>
      <c r="Y29" s="30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26"/>
      <c r="AR29" s="9"/>
      <c r="AS29" s="1"/>
      <c r="AT29" s="1"/>
      <c r="AU29" s="1"/>
      <c r="AV29" s="1"/>
      <c r="AW29" s="1"/>
      <c r="AX29" s="1"/>
      <c r="AY29" s="1"/>
      <c r="AZ29" s="4">
        <f>AZ27/AY27*AY29</f>
        <v>0</v>
      </c>
      <c r="BA29" s="1"/>
      <c r="BB29" s="1"/>
      <c r="BC29" s="1"/>
      <c r="BD29" s="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</row>
    <row r="30" spans="2:69" s="10" customFormat="1" ht="16.5" thickBot="1">
      <c r="B30" s="27"/>
      <c r="C30" s="11"/>
      <c r="D30" s="11"/>
      <c r="E30" s="11"/>
      <c r="F30" s="11"/>
      <c r="G30" s="11"/>
      <c r="H30" s="11"/>
      <c r="I30" s="21"/>
      <c r="J30" s="22"/>
      <c r="K30" s="11"/>
      <c r="L30" s="22"/>
      <c r="M30" s="21"/>
      <c r="N30" s="22"/>
      <c r="O30" s="11"/>
      <c r="P30" s="22"/>
      <c r="Q30" s="11"/>
      <c r="R30" s="23"/>
      <c r="S30" s="22"/>
      <c r="T30" s="22"/>
      <c r="U30" s="11"/>
      <c r="V30" s="11"/>
      <c r="W30" s="11"/>
      <c r="X30" s="30"/>
      <c r="Y30" s="30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26"/>
      <c r="AR30" s="9"/>
      <c r="AS30" s="1"/>
      <c r="AT30" s="1"/>
      <c r="AU30" s="1"/>
      <c r="AV30" s="1"/>
      <c r="AW30" s="1"/>
      <c r="AX30" s="1"/>
      <c r="AY30" s="1"/>
      <c r="AZ30" s="3"/>
      <c r="BA30" s="1"/>
      <c r="BB30" s="1"/>
      <c r="BC30" s="1"/>
      <c r="BD30" s="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</row>
    <row r="31" spans="2:69" s="10" customFormat="1" ht="18" thickBot="1" thickTop="1">
      <c r="B31" s="27"/>
      <c r="C31" s="11"/>
      <c r="D31" s="11"/>
      <c r="E31" s="11"/>
      <c r="F31" s="11"/>
      <c r="G31" s="11"/>
      <c r="H31" s="11"/>
      <c r="I31" s="24"/>
      <c r="J31" s="24"/>
      <c r="K31" s="11"/>
      <c r="L31" s="22"/>
      <c r="M31" s="21"/>
      <c r="N31" s="22"/>
      <c r="O31" s="11"/>
      <c r="P31" s="22" t="s">
        <v>63</v>
      </c>
      <c r="Q31" s="24"/>
      <c r="R31" s="50"/>
      <c r="S31" s="22"/>
      <c r="T31" s="22"/>
      <c r="U31" s="20" t="s">
        <v>0</v>
      </c>
      <c r="V31" s="11"/>
      <c r="W31" s="11"/>
      <c r="X31" s="71"/>
      <c r="Y31" s="72"/>
      <c r="Z31" s="11" t="s">
        <v>18</v>
      </c>
      <c r="AA31" s="10" t="s">
        <v>19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32"/>
      <c r="AN31" s="11"/>
      <c r="AO31" s="11"/>
      <c r="AP31" s="11"/>
      <c r="AQ31" s="26"/>
      <c r="AR31" s="9"/>
      <c r="AS31" s="1"/>
      <c r="AT31" s="1"/>
      <c r="AU31" s="1"/>
      <c r="AV31" s="1"/>
      <c r="AW31" s="1"/>
      <c r="AX31" s="1"/>
      <c r="AY31" s="1"/>
      <c r="AZ31" s="7">
        <f>ROUND(SQRT((AY26*AY26)+(AY28-AY27)*(AY28-AY27)),1)</f>
        <v>13.6</v>
      </c>
      <c r="BA31" s="1"/>
      <c r="BB31" s="1"/>
      <c r="BC31" s="1"/>
      <c r="BD31" s="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</row>
    <row r="32" spans="2:69" s="10" customFormat="1" ht="18" thickTop="1">
      <c r="B32" s="27"/>
      <c r="C32" s="11"/>
      <c r="D32" s="11"/>
      <c r="E32" s="11"/>
      <c r="F32" s="11"/>
      <c r="G32" s="24"/>
      <c r="H32" s="87">
        <f>AY28</f>
        <v>24</v>
      </c>
      <c r="I32" s="88"/>
      <c r="J32" s="51" t="s">
        <v>1</v>
      </c>
      <c r="K32" s="11"/>
      <c r="L32" s="22"/>
      <c r="M32" s="21"/>
      <c r="N32" s="22"/>
      <c r="O32" s="11"/>
      <c r="P32" s="22"/>
      <c r="Q32" s="11"/>
      <c r="R32" s="23"/>
      <c r="S32" s="22"/>
      <c r="T32" s="22"/>
      <c r="U32" s="11"/>
      <c r="V32" s="11"/>
      <c r="W32" s="86" t="s">
        <v>34</v>
      </c>
      <c r="X32" s="86"/>
      <c r="Y32" s="86"/>
      <c r="Z32" s="86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26"/>
      <c r="AR32" s="9"/>
      <c r="AS32" s="1"/>
      <c r="AT32" s="1"/>
      <c r="AU32" s="1"/>
      <c r="AV32" s="1"/>
      <c r="AW32" s="1"/>
      <c r="AX32" s="1"/>
      <c r="AY32" s="1"/>
      <c r="AZ32" s="3"/>
      <c r="BA32" s="1"/>
      <c r="BB32" s="1"/>
      <c r="BC32" s="1"/>
      <c r="BD32" s="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</row>
    <row r="33" spans="2:69" s="10" customFormat="1" ht="18" thickBot="1">
      <c r="B33" s="27"/>
      <c r="C33" s="11"/>
      <c r="D33" s="11"/>
      <c r="E33" s="11"/>
      <c r="F33" s="11"/>
      <c r="G33" s="11"/>
      <c r="H33" s="20"/>
      <c r="I33" s="21"/>
      <c r="J33" s="22"/>
      <c r="K33" s="11"/>
      <c r="L33" s="22"/>
      <c r="M33" s="21"/>
      <c r="N33" s="22"/>
      <c r="O33" s="11"/>
      <c r="P33" s="89">
        <f>AY27</f>
        <v>16</v>
      </c>
      <c r="Q33" s="90"/>
      <c r="R33" s="44" t="s">
        <v>1</v>
      </c>
      <c r="S33" s="22"/>
      <c r="T33" s="22"/>
      <c r="U33" s="11"/>
      <c r="V33" s="11"/>
      <c r="W33" s="34"/>
      <c r="X33" s="30"/>
      <c r="Y33" s="30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26"/>
      <c r="AR33" s="9"/>
      <c r="AS33" s="1"/>
      <c r="AT33" s="1"/>
      <c r="AU33" s="1"/>
      <c r="AV33" s="1"/>
      <c r="AW33" s="1"/>
      <c r="AX33" s="1"/>
      <c r="AY33" s="1"/>
      <c r="AZ33" s="3"/>
      <c r="BA33" s="1"/>
      <c r="BB33" s="1"/>
      <c r="BC33" s="1"/>
      <c r="BD33" s="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</row>
    <row r="34" spans="2:69" s="10" customFormat="1" ht="17.25" thickBot="1">
      <c r="B34" s="27"/>
      <c r="C34" s="11"/>
      <c r="D34" s="11"/>
      <c r="E34" s="34"/>
      <c r="F34" s="11"/>
      <c r="G34" s="11"/>
      <c r="H34" s="11"/>
      <c r="I34" s="21"/>
      <c r="J34" s="22"/>
      <c r="K34" s="54"/>
      <c r="L34" s="22"/>
      <c r="M34" s="21"/>
      <c r="N34" s="22"/>
      <c r="O34" s="54"/>
      <c r="P34" s="22"/>
      <c r="Q34" s="11"/>
      <c r="R34" s="48"/>
      <c r="S34" s="22"/>
      <c r="T34" s="22"/>
      <c r="U34" s="11"/>
      <c r="V34" s="11"/>
      <c r="W34" s="11"/>
      <c r="X34" s="30"/>
      <c r="Y34" s="30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26"/>
      <c r="AR34" s="9"/>
      <c r="AS34" s="1"/>
      <c r="AT34" s="1"/>
      <c r="AU34" s="1"/>
      <c r="AV34" s="1"/>
      <c r="AW34" s="1"/>
      <c r="AX34" s="1"/>
      <c r="AY34" s="1"/>
      <c r="AZ34" s="3"/>
      <c r="BA34" s="1"/>
      <c r="BB34" s="1"/>
      <c r="BC34" s="1"/>
      <c r="BD34" s="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</row>
    <row r="35" spans="2:69" s="10" customFormat="1" ht="16.5">
      <c r="B35" s="27"/>
      <c r="C35" s="11"/>
      <c r="D35" s="11"/>
      <c r="E35" s="11"/>
      <c r="F35" s="11"/>
      <c r="G35" s="11"/>
      <c r="H35" s="11"/>
      <c r="I35" s="21"/>
      <c r="J35" s="22" t="s">
        <v>65</v>
      </c>
      <c r="K35" s="11"/>
      <c r="L35" s="89">
        <f>AY26</f>
        <v>11</v>
      </c>
      <c r="M35" s="90"/>
      <c r="N35" s="53" t="s">
        <v>1</v>
      </c>
      <c r="O35" s="11"/>
      <c r="P35" s="22" t="s">
        <v>66</v>
      </c>
      <c r="Q35" s="11"/>
      <c r="R35" s="23"/>
      <c r="S35" s="22"/>
      <c r="T35" s="22"/>
      <c r="U35" s="11"/>
      <c r="V35" s="11"/>
      <c r="W35" s="11"/>
      <c r="X35" s="30"/>
      <c r="Y35" s="30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26"/>
      <c r="AR35" s="9"/>
      <c r="AS35" s="1"/>
      <c r="AT35" s="1"/>
      <c r="AU35" s="1"/>
      <c r="AV35" s="1"/>
      <c r="AW35" s="1"/>
      <c r="AX35" s="1"/>
      <c r="AY35" s="1"/>
      <c r="AZ35" s="3"/>
      <c r="BA35" s="1"/>
      <c r="BB35" s="1"/>
      <c r="BC35" s="1"/>
      <c r="BD35" s="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</row>
    <row r="36" spans="2:69" s="10" customFormat="1" ht="16.5" thickBot="1">
      <c r="B36" s="35"/>
      <c r="C36" s="36"/>
      <c r="D36" s="36"/>
      <c r="E36" s="36"/>
      <c r="F36" s="36"/>
      <c r="G36" s="36"/>
      <c r="H36" s="36"/>
      <c r="I36" s="37"/>
      <c r="J36" s="38"/>
      <c r="K36" s="36"/>
      <c r="L36" s="38"/>
      <c r="M36" s="37"/>
      <c r="N36" s="38"/>
      <c r="O36" s="36"/>
      <c r="P36" s="38"/>
      <c r="Q36" s="36"/>
      <c r="R36" s="39"/>
      <c r="S36" s="38"/>
      <c r="T36" s="38"/>
      <c r="U36" s="36"/>
      <c r="V36" s="36"/>
      <c r="W36" s="36"/>
      <c r="X36" s="40"/>
      <c r="Y36" s="40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41"/>
      <c r="AR36" s="9"/>
      <c r="AS36" s="67"/>
      <c r="AT36" s="67"/>
      <c r="AU36" s="67"/>
      <c r="AV36" s="67"/>
      <c r="AW36" s="67"/>
      <c r="AX36" s="67"/>
      <c r="AY36" s="67"/>
      <c r="AZ36" s="68"/>
      <c r="BA36" s="1"/>
      <c r="BB36" s="1"/>
      <c r="BC36" s="1"/>
      <c r="BD36" s="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</row>
    <row r="37" spans="2:69" s="10" customFormat="1" ht="16.5" thickTop="1">
      <c r="B37" s="12"/>
      <c r="C37" s="13"/>
      <c r="D37" s="13"/>
      <c r="E37" s="13"/>
      <c r="F37" s="13"/>
      <c r="G37" s="13"/>
      <c r="H37" s="13"/>
      <c r="I37" s="14"/>
      <c r="J37" s="15"/>
      <c r="K37" s="13"/>
      <c r="L37" s="15"/>
      <c r="M37" s="14"/>
      <c r="N37" s="15"/>
      <c r="O37" s="13"/>
      <c r="P37" s="15"/>
      <c r="Q37" s="13"/>
      <c r="R37" s="16"/>
      <c r="S37" s="15"/>
      <c r="T37" s="15"/>
      <c r="U37" s="13"/>
      <c r="V37" s="13"/>
      <c r="W37" s="13"/>
      <c r="X37" s="17"/>
      <c r="Y37" s="17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8"/>
      <c r="AR37" s="9"/>
      <c r="AS37" s="67"/>
      <c r="AT37" s="67"/>
      <c r="AU37" s="67"/>
      <c r="AV37" s="67"/>
      <c r="AW37" s="67"/>
      <c r="AX37" s="67"/>
      <c r="AY37" s="67"/>
      <c r="AZ37" s="68"/>
      <c r="BA37" s="1"/>
      <c r="BB37" s="1"/>
      <c r="BC37" s="1"/>
      <c r="BD37" s="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</row>
    <row r="38" spans="2:69" s="10" customFormat="1" ht="16.5">
      <c r="B38" s="19" t="s">
        <v>68</v>
      </c>
      <c r="C38" s="20" t="s">
        <v>71</v>
      </c>
      <c r="D38" s="11"/>
      <c r="E38" s="11"/>
      <c r="F38" s="11"/>
      <c r="G38" s="11"/>
      <c r="H38" s="11"/>
      <c r="I38" s="21"/>
      <c r="J38" s="22"/>
      <c r="K38" s="11"/>
      <c r="L38" s="22"/>
      <c r="M38" s="21"/>
      <c r="N38" s="22"/>
      <c r="O38" s="11"/>
      <c r="P38" s="22"/>
      <c r="Q38" s="11"/>
      <c r="R38" s="23"/>
      <c r="S38" s="22"/>
      <c r="T38" s="22"/>
      <c r="U38" s="11"/>
      <c r="V38" s="24"/>
      <c r="W38" s="24"/>
      <c r="X38" s="20"/>
      <c r="Y38" s="11"/>
      <c r="Z38" s="24"/>
      <c r="AA38" s="24"/>
      <c r="AB38" s="99">
        <f>AZ42</f>
        <v>0.22</v>
      </c>
      <c r="AC38" s="100"/>
      <c r="AD38" s="24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26"/>
      <c r="AR38" s="9"/>
      <c r="AS38" s="11"/>
      <c r="AT38" s="11"/>
      <c r="AU38" s="11"/>
      <c r="AV38" s="11"/>
      <c r="AW38" s="11"/>
      <c r="AX38" s="11"/>
      <c r="AY38" s="64">
        <f ca="1">ROUND(RAND()*(1-0)+0,0)</f>
        <v>0</v>
      </c>
      <c r="AZ38" s="64">
        <f ca="1">ROUND(RAND()*(500-380)+380,-1)</f>
        <v>500</v>
      </c>
      <c r="BA38" s="1"/>
      <c r="BB38" s="11"/>
      <c r="BC38" s="11"/>
      <c r="BD38" s="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</row>
    <row r="39" spans="2:69" s="10" customFormat="1" ht="19.5">
      <c r="B39" s="27"/>
      <c r="C39" s="20" t="s">
        <v>57</v>
      </c>
      <c r="D39" s="11"/>
      <c r="E39" s="11"/>
      <c r="F39" s="11"/>
      <c r="G39" s="11"/>
      <c r="H39" s="11"/>
      <c r="I39" s="101">
        <f>AZ38</f>
        <v>500</v>
      </c>
      <c r="J39" s="76"/>
      <c r="K39" s="20" t="s">
        <v>58</v>
      </c>
      <c r="L39" s="22"/>
      <c r="M39" s="21"/>
      <c r="N39" s="22"/>
      <c r="O39" s="11"/>
      <c r="P39" s="22"/>
      <c r="Q39" s="11"/>
      <c r="R39" s="23"/>
      <c r="S39" s="22"/>
      <c r="T39" s="22"/>
      <c r="U39" s="11"/>
      <c r="V39" s="11"/>
      <c r="W39" s="73">
        <f>AZ39</f>
        <v>480</v>
      </c>
      <c r="X39" s="75"/>
      <c r="Y39" s="55" t="s">
        <v>1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26"/>
      <c r="AR39" s="9"/>
      <c r="AS39" s="11"/>
      <c r="AT39" s="11"/>
      <c r="AU39" s="11"/>
      <c r="AV39" s="11"/>
      <c r="AW39" s="11"/>
      <c r="AX39" s="11"/>
      <c r="AY39" s="1"/>
      <c r="AZ39" s="64">
        <f ca="1">AZ38-ROUND(RAND()*(40-10)+10,-1)</f>
        <v>480</v>
      </c>
      <c r="BA39" s="1"/>
      <c r="BB39" s="11"/>
      <c r="BC39" s="11"/>
      <c r="BD39" s="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</row>
    <row r="40" spans="2:69" s="10" customFormat="1" ht="15.75" thickBot="1">
      <c r="B40" s="27"/>
      <c r="C40" s="11"/>
      <c r="D40" s="11"/>
      <c r="E40" s="11"/>
      <c r="F40" s="11"/>
      <c r="G40" s="11"/>
      <c r="H40" s="11"/>
      <c r="I40" s="21"/>
      <c r="J40" s="22"/>
      <c r="K40" s="11"/>
      <c r="L40" s="22"/>
      <c r="M40" s="21"/>
      <c r="N40" s="22"/>
      <c r="O40" s="21"/>
      <c r="P40" s="21"/>
      <c r="Q40" s="11"/>
      <c r="R40" s="23"/>
      <c r="S40" s="22"/>
      <c r="T40" s="22"/>
      <c r="U40" s="11"/>
      <c r="V40" s="11"/>
      <c r="W40" s="11"/>
      <c r="X40" s="30"/>
      <c r="Y40" s="30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26"/>
      <c r="AR40" s="9"/>
      <c r="AS40" s="11"/>
      <c r="AT40" s="11"/>
      <c r="AU40" s="11"/>
      <c r="AV40" s="11"/>
      <c r="AW40" s="11"/>
      <c r="AX40" s="11"/>
      <c r="AY40" s="1"/>
      <c r="AZ40" s="65">
        <f>SQRT((AZ38*AZ38)-(AZ39*AZ39))</f>
        <v>140</v>
      </c>
      <c r="BA40" s="1"/>
      <c r="BB40" s="11"/>
      <c r="BC40" s="11"/>
      <c r="BD40" s="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</row>
    <row r="41" spans="2:69" s="10" customFormat="1" ht="19.5" thickBot="1" thickTop="1">
      <c r="B41" s="27"/>
      <c r="C41" s="11"/>
      <c r="D41" s="11"/>
      <c r="E41" s="11"/>
      <c r="F41" s="11"/>
      <c r="G41" s="11"/>
      <c r="H41" s="11"/>
      <c r="I41" s="33"/>
      <c r="J41" s="56" t="s">
        <v>56</v>
      </c>
      <c r="K41" s="11"/>
      <c r="L41" s="22"/>
      <c r="M41" s="21"/>
      <c r="N41" s="22"/>
      <c r="O41" s="21"/>
      <c r="P41" s="21"/>
      <c r="Q41" s="33"/>
      <c r="R41" s="50"/>
      <c r="S41" s="22"/>
      <c r="T41" s="22"/>
      <c r="U41" s="11"/>
      <c r="V41" s="11"/>
      <c r="W41" s="11"/>
      <c r="X41" s="91">
        <v>0.29</v>
      </c>
      <c r="Y41" s="92"/>
      <c r="Z41" s="31"/>
      <c r="AA41" s="57" t="s">
        <v>59</v>
      </c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32"/>
      <c r="AN41" s="11"/>
      <c r="AO41" s="11"/>
      <c r="AP41" s="11"/>
      <c r="AQ41" s="26"/>
      <c r="AR41" s="9"/>
      <c r="AS41" s="11"/>
      <c r="AT41" s="11"/>
      <c r="AU41" s="11"/>
      <c r="AV41" s="11"/>
      <c r="AW41" s="11"/>
      <c r="AX41" s="11"/>
      <c r="AY41" s="1"/>
      <c r="AZ41" s="2">
        <f>ROUND(AZ40/AZ39,2)</f>
        <v>0.29</v>
      </c>
      <c r="BA41" s="1"/>
      <c r="BB41" s="11"/>
      <c r="BC41" s="11"/>
      <c r="BD41" s="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</row>
    <row r="42" spans="2:69" s="10" customFormat="1" ht="17.25" thickTop="1">
      <c r="B42" s="27"/>
      <c r="C42" s="11"/>
      <c r="D42" s="87">
        <f>I39</f>
        <v>500</v>
      </c>
      <c r="E42" s="88"/>
      <c r="F42" s="11" t="s">
        <v>1</v>
      </c>
      <c r="G42" s="24"/>
      <c r="H42" s="24"/>
      <c r="I42" s="21"/>
      <c r="J42" s="22"/>
      <c r="K42" s="11"/>
      <c r="L42" s="22"/>
      <c r="M42" s="21"/>
      <c r="N42" s="22"/>
      <c r="O42" s="11"/>
      <c r="P42" s="22"/>
      <c r="Q42" s="11"/>
      <c r="R42" s="23"/>
      <c r="S42" s="22"/>
      <c r="T42" s="22"/>
      <c r="U42" s="11"/>
      <c r="V42" s="11"/>
      <c r="W42" s="34" t="s">
        <v>25</v>
      </c>
      <c r="X42" s="30"/>
      <c r="Y42" s="30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26"/>
      <c r="AR42" s="9"/>
      <c r="AS42" s="11"/>
      <c r="AT42" s="11"/>
      <c r="AU42" s="11"/>
      <c r="AV42" s="11"/>
      <c r="AW42" s="11"/>
      <c r="AX42" s="11"/>
      <c r="AY42" s="1"/>
      <c r="AZ42" s="3">
        <f>ROUND(IF(AY38=1,AZ41+0.08,AZ41-0.07),2)</f>
        <v>0.22</v>
      </c>
      <c r="BA42" s="1"/>
      <c r="BB42" s="11"/>
      <c r="BC42" s="11"/>
      <c r="BD42" s="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</row>
    <row r="43" spans="2:69" s="10" customFormat="1" ht="15.75" thickBot="1">
      <c r="B43" s="27"/>
      <c r="C43" s="11"/>
      <c r="D43" s="11"/>
      <c r="E43" s="11"/>
      <c r="F43" s="11"/>
      <c r="G43" s="11"/>
      <c r="H43" s="11"/>
      <c r="I43" s="21"/>
      <c r="J43" s="22"/>
      <c r="K43" s="11"/>
      <c r="L43" s="22"/>
      <c r="M43" s="21"/>
      <c r="N43" s="22"/>
      <c r="O43" s="11"/>
      <c r="P43" s="22"/>
      <c r="Q43" s="11"/>
      <c r="R43" s="21"/>
      <c r="S43" s="21"/>
      <c r="T43" s="22"/>
      <c r="U43" s="11"/>
      <c r="V43" s="11"/>
      <c r="W43" s="11"/>
      <c r="X43" s="30"/>
      <c r="Y43" s="30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26"/>
      <c r="AR43" s="9"/>
      <c r="AS43" s="11"/>
      <c r="AT43" s="11"/>
      <c r="AU43" s="11"/>
      <c r="AV43" s="11"/>
      <c r="AW43" s="11"/>
      <c r="AX43" s="11"/>
      <c r="AY43" s="1"/>
      <c r="AZ43" s="3"/>
      <c r="BA43" s="1"/>
      <c r="BB43" s="11"/>
      <c r="BC43" s="11"/>
      <c r="BD43" s="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</row>
    <row r="44" spans="2:69" s="10" customFormat="1" ht="19.5" thickBot="1" thickTop="1">
      <c r="B44" s="27"/>
      <c r="C44" s="11"/>
      <c r="D44" s="11"/>
      <c r="E44" s="95">
        <f>AZ39</f>
        <v>480</v>
      </c>
      <c r="F44" s="95"/>
      <c r="G44" s="20" t="s">
        <v>1</v>
      </c>
      <c r="H44" s="11"/>
      <c r="I44" s="21"/>
      <c r="J44" s="29" t="s">
        <v>60</v>
      </c>
      <c r="K44" s="11"/>
      <c r="L44" s="22"/>
      <c r="M44" s="21"/>
      <c r="N44" s="22"/>
      <c r="O44" s="11"/>
      <c r="P44" s="22"/>
      <c r="Q44" s="11"/>
      <c r="R44" s="21"/>
      <c r="S44" s="21"/>
      <c r="T44" s="22"/>
      <c r="U44" s="11"/>
      <c r="V44" s="11"/>
      <c r="W44" s="11"/>
      <c r="X44" s="71" t="s">
        <v>76</v>
      </c>
      <c r="Y44" s="72"/>
      <c r="Z44" s="31"/>
      <c r="AA44" s="57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58"/>
      <c r="AN44" s="11"/>
      <c r="AO44" s="11"/>
      <c r="AP44" s="11"/>
      <c r="AQ44" s="26"/>
      <c r="AR44" s="9"/>
      <c r="AS44" s="11"/>
      <c r="AT44" s="11"/>
      <c r="AU44" s="11"/>
      <c r="AV44" s="11"/>
      <c r="AW44" s="11"/>
      <c r="AX44" s="11"/>
      <c r="AY44" s="1"/>
      <c r="AZ44" s="8" t="str">
        <f>IF(AZ41&lt;AZ42,"Yes","No")</f>
        <v>No</v>
      </c>
      <c r="BA44" s="1"/>
      <c r="BB44" s="11"/>
      <c r="BC44" s="11"/>
      <c r="BD44" s="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</row>
    <row r="45" spans="2:69" s="10" customFormat="1" ht="17.25" thickTop="1">
      <c r="B45" s="27"/>
      <c r="C45" s="11"/>
      <c r="D45" s="11"/>
      <c r="E45" s="11"/>
      <c r="F45" s="11"/>
      <c r="G45" s="11"/>
      <c r="H45" s="11"/>
      <c r="I45" s="21"/>
      <c r="J45" s="22"/>
      <c r="K45" s="11"/>
      <c r="L45" s="22"/>
      <c r="M45" s="21"/>
      <c r="N45" s="33"/>
      <c r="O45" s="31"/>
      <c r="P45" s="22"/>
      <c r="Q45" s="11"/>
      <c r="R45" s="23"/>
      <c r="S45" s="22"/>
      <c r="T45" s="22"/>
      <c r="U45" s="11"/>
      <c r="V45" s="11"/>
      <c r="W45" s="34" t="s">
        <v>50</v>
      </c>
      <c r="X45" s="30"/>
      <c r="Y45" s="30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26"/>
      <c r="AR45" s="9"/>
      <c r="AS45" s="11"/>
      <c r="AT45" s="11"/>
      <c r="AU45" s="11"/>
      <c r="AV45" s="11"/>
      <c r="AW45" s="11"/>
      <c r="AX45" s="11"/>
      <c r="AY45" s="11"/>
      <c r="AZ45" s="70"/>
      <c r="BA45" s="11"/>
      <c r="BB45" s="11"/>
      <c r="BC45" s="11"/>
      <c r="BD45" s="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</row>
    <row r="46" spans="2:69" s="10" customFormat="1" ht="16.5" thickBot="1">
      <c r="B46" s="35"/>
      <c r="C46" s="36"/>
      <c r="D46" s="36"/>
      <c r="E46" s="36"/>
      <c r="F46" s="36"/>
      <c r="G46" s="36"/>
      <c r="H46" s="36"/>
      <c r="I46" s="37"/>
      <c r="J46" s="38"/>
      <c r="K46" s="36"/>
      <c r="L46" s="38"/>
      <c r="M46" s="37"/>
      <c r="N46" s="38"/>
      <c r="O46" s="36"/>
      <c r="P46" s="38"/>
      <c r="Q46" s="36"/>
      <c r="R46" s="39"/>
      <c r="S46" s="38"/>
      <c r="T46" s="38"/>
      <c r="U46" s="36"/>
      <c r="V46" s="36"/>
      <c r="W46" s="36"/>
      <c r="X46" s="40"/>
      <c r="Y46" s="40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41"/>
      <c r="AR46" s="9"/>
      <c r="AS46" s="67"/>
      <c r="AT46" s="67"/>
      <c r="AU46" s="67"/>
      <c r="AV46" s="67"/>
      <c r="AW46" s="67"/>
      <c r="AX46" s="67"/>
      <c r="AY46" s="69"/>
      <c r="AZ46" s="68"/>
      <c r="BA46" s="1"/>
      <c r="BB46" s="1"/>
      <c r="BC46" s="1"/>
      <c r="BD46" s="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</row>
    <row r="47" spans="2:69" s="10" customFormat="1" ht="16.5" thickTop="1">
      <c r="B47" s="12"/>
      <c r="C47" s="13"/>
      <c r="D47" s="13"/>
      <c r="E47" s="13"/>
      <c r="F47" s="13"/>
      <c r="G47" s="13"/>
      <c r="H47" s="13"/>
      <c r="I47" s="14"/>
      <c r="J47" s="15"/>
      <c r="K47" s="13"/>
      <c r="L47" s="15"/>
      <c r="M47" s="14"/>
      <c r="N47" s="15"/>
      <c r="O47" s="13"/>
      <c r="P47" s="15"/>
      <c r="Q47" s="13"/>
      <c r="R47" s="16"/>
      <c r="S47" s="15"/>
      <c r="T47" s="15"/>
      <c r="U47" s="13"/>
      <c r="V47" s="13"/>
      <c r="W47" s="13"/>
      <c r="X47" s="17"/>
      <c r="Y47" s="1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8"/>
      <c r="AR47" s="9"/>
      <c r="AS47" s="1"/>
      <c r="AT47" s="1"/>
      <c r="AU47" s="1"/>
      <c r="AV47" s="1"/>
      <c r="AW47" s="1"/>
      <c r="AX47" s="1"/>
      <c r="AY47" s="1"/>
      <c r="AZ47" s="64">
        <f ca="1">ROUND(RAND()*(120-100)+100,0)</f>
        <v>110</v>
      </c>
      <c r="BA47" s="1"/>
      <c r="BB47" s="1"/>
      <c r="BC47" s="1"/>
      <c r="BD47" s="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</row>
    <row r="48" spans="2:69" s="10" customFormat="1" ht="16.5">
      <c r="B48" s="19" t="s">
        <v>69</v>
      </c>
      <c r="C48" s="20" t="s">
        <v>51</v>
      </c>
      <c r="D48" s="20"/>
      <c r="E48" s="20"/>
      <c r="F48" s="20"/>
      <c r="G48" s="20"/>
      <c r="H48" s="20"/>
      <c r="I48" s="42"/>
      <c r="J48" s="25"/>
      <c r="K48" s="20"/>
      <c r="L48" s="43"/>
      <c r="M48" s="43"/>
      <c r="N48" s="25"/>
      <c r="O48" s="25"/>
      <c r="P48" s="43"/>
      <c r="Q48" s="43"/>
      <c r="R48" s="44"/>
      <c r="S48" s="73">
        <f>AZ47</f>
        <v>110</v>
      </c>
      <c r="T48" s="73"/>
      <c r="U48" s="20" t="s">
        <v>53</v>
      </c>
      <c r="V48" s="30"/>
      <c r="W48" s="73">
        <f>AZ48</f>
        <v>73</v>
      </c>
      <c r="X48" s="75"/>
      <c r="Y48" s="20" t="s">
        <v>52</v>
      </c>
      <c r="Z48" s="59"/>
      <c r="AA48" s="43"/>
      <c r="AB48" s="20"/>
      <c r="AC48" s="20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26"/>
      <c r="AR48" s="9"/>
      <c r="AS48" s="1"/>
      <c r="AT48" s="1"/>
      <c r="AU48" s="1"/>
      <c r="AV48" s="1"/>
      <c r="AW48" s="1"/>
      <c r="AX48" s="1"/>
      <c r="AY48" s="1"/>
      <c r="AZ48" s="64">
        <f ca="1">ROUND(RAND()*(80-60)+60,0)</f>
        <v>73</v>
      </c>
      <c r="BA48" s="1"/>
      <c r="BB48" s="1"/>
      <c r="BC48" s="1"/>
      <c r="BD48" s="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</row>
    <row r="49" spans="2:69" s="10" customFormat="1" ht="18">
      <c r="B49" s="27"/>
      <c r="C49" s="29" t="s">
        <v>55</v>
      </c>
      <c r="D49" s="11"/>
      <c r="E49" s="11"/>
      <c r="F49" s="11"/>
      <c r="G49" s="11"/>
      <c r="H49" s="11"/>
      <c r="I49" s="21"/>
      <c r="J49" s="22"/>
      <c r="K49" s="11"/>
      <c r="L49" s="22"/>
      <c r="M49" s="21"/>
      <c r="N49" s="22"/>
      <c r="O49" s="11"/>
      <c r="P49" s="22"/>
      <c r="Q49" s="11"/>
      <c r="R49" s="23"/>
      <c r="S49" s="28"/>
      <c r="T49" s="22"/>
      <c r="U49" s="11"/>
      <c r="V49" s="11"/>
      <c r="W49" s="11"/>
      <c r="X49" s="30"/>
      <c r="Y49" s="30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26"/>
      <c r="AR49" s="9"/>
      <c r="AS49" s="1"/>
      <c r="AT49" s="1"/>
      <c r="AU49" s="1"/>
      <c r="AV49" s="1"/>
      <c r="AW49" s="1"/>
      <c r="AX49" s="1"/>
      <c r="AY49" s="1"/>
      <c r="AZ49" s="7"/>
      <c r="BA49" s="1"/>
      <c r="BB49" s="1"/>
      <c r="BC49" s="1"/>
      <c r="BD49" s="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</row>
    <row r="50" spans="2:69" s="10" customFormat="1" ht="15.75" thickBot="1">
      <c r="B50" s="27"/>
      <c r="C50" s="11"/>
      <c r="D50" s="11"/>
      <c r="E50" s="11"/>
      <c r="F50" s="11"/>
      <c r="G50" s="11"/>
      <c r="H50" s="11"/>
      <c r="I50" s="21"/>
      <c r="J50" s="22"/>
      <c r="K50" s="11"/>
      <c r="L50" s="22"/>
      <c r="M50" s="21"/>
      <c r="N50" s="22"/>
      <c r="O50" s="21"/>
      <c r="P50" s="21"/>
      <c r="Q50" s="11"/>
      <c r="R50" s="23"/>
      <c r="S50" s="22"/>
      <c r="T50" s="22"/>
      <c r="U50" s="11"/>
      <c r="V50" s="11"/>
      <c r="W50" s="11"/>
      <c r="X50" s="30"/>
      <c r="Y50" s="30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26"/>
      <c r="AR50" s="9"/>
      <c r="AS50" s="1"/>
      <c r="AT50" s="1"/>
      <c r="AU50" s="1"/>
      <c r="AV50" s="1"/>
      <c r="AW50" s="1"/>
      <c r="AX50" s="1"/>
      <c r="AY50" s="1"/>
      <c r="AZ50" s="3"/>
      <c r="BA50" s="1"/>
      <c r="BB50" s="1"/>
      <c r="BC50" s="1"/>
      <c r="BD50" s="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</row>
    <row r="51" spans="2:69" s="10" customFormat="1" ht="18" thickBot="1" thickTop="1">
      <c r="B51" s="27"/>
      <c r="C51" s="11"/>
      <c r="D51" s="11"/>
      <c r="E51" s="11"/>
      <c r="F51" s="11"/>
      <c r="G51" s="11"/>
      <c r="H51" s="11"/>
      <c r="I51" s="21"/>
      <c r="J51" s="21"/>
      <c r="K51" s="11"/>
      <c r="L51" s="22"/>
      <c r="M51" s="21"/>
      <c r="N51" s="21"/>
      <c r="O51" s="21"/>
      <c r="P51" s="21"/>
      <c r="Q51" s="33"/>
      <c r="R51" s="50"/>
      <c r="S51" s="22"/>
      <c r="T51" s="22"/>
      <c r="U51" s="11"/>
      <c r="V51" s="11"/>
      <c r="W51" s="11"/>
      <c r="X51" s="71"/>
      <c r="Y51" s="72"/>
      <c r="Z51" s="47" t="s">
        <v>54</v>
      </c>
      <c r="AA51" s="10" t="s">
        <v>19</v>
      </c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32"/>
      <c r="AN51" s="11"/>
      <c r="AO51" s="11"/>
      <c r="AP51" s="11"/>
      <c r="AQ51" s="26"/>
      <c r="AR51" s="9"/>
      <c r="AS51" s="1"/>
      <c r="AT51" s="1"/>
      <c r="AU51" s="1"/>
      <c r="AV51" s="1"/>
      <c r="AW51" s="1"/>
      <c r="AX51" s="1"/>
      <c r="AY51" s="1"/>
      <c r="AZ51" s="7">
        <f>ROUND(SQRT((AZ47/2*AZ47/2)+(AZ48/2*AZ48/2)),1)</f>
        <v>66</v>
      </c>
      <c r="BA51" s="1"/>
      <c r="BB51" s="1"/>
      <c r="BC51" s="1"/>
      <c r="BD51" s="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</row>
    <row r="52" spans="2:69" s="10" customFormat="1" ht="17.25" thickTop="1">
      <c r="B52" s="27"/>
      <c r="C52" s="11"/>
      <c r="D52" s="87">
        <f>W48</f>
        <v>73</v>
      </c>
      <c r="E52" s="88"/>
      <c r="F52" s="11" t="s">
        <v>54</v>
      </c>
      <c r="G52" s="24"/>
      <c r="H52" s="11"/>
      <c r="I52" s="21"/>
      <c r="J52" s="21"/>
      <c r="K52" s="11"/>
      <c r="L52" s="22"/>
      <c r="M52" s="21"/>
      <c r="N52" s="21"/>
      <c r="O52" s="21"/>
      <c r="P52" s="22"/>
      <c r="Q52" s="11"/>
      <c r="R52" s="23"/>
      <c r="S52" s="22"/>
      <c r="T52" s="22"/>
      <c r="U52" s="11"/>
      <c r="V52" s="11"/>
      <c r="W52" s="34" t="s">
        <v>25</v>
      </c>
      <c r="X52" s="30"/>
      <c r="Y52" s="30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26"/>
      <c r="AR52" s="9"/>
      <c r="AS52" s="1"/>
      <c r="AT52" s="1"/>
      <c r="AU52" s="1"/>
      <c r="AV52" s="1"/>
      <c r="AW52" s="1"/>
      <c r="AX52" s="1"/>
      <c r="AY52" s="1"/>
      <c r="AZ52" s="66"/>
      <c r="BA52" s="1"/>
      <c r="BB52" s="1"/>
      <c r="BC52" s="1"/>
      <c r="BD52" s="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</row>
    <row r="53" spans="2:69" s="10" customFormat="1" ht="15">
      <c r="B53" s="27"/>
      <c r="C53" s="11"/>
      <c r="D53" s="11"/>
      <c r="E53" s="11"/>
      <c r="F53" s="11"/>
      <c r="G53" s="11"/>
      <c r="H53" s="11"/>
      <c r="I53" s="21"/>
      <c r="J53" s="22"/>
      <c r="K53" s="11"/>
      <c r="L53" s="22"/>
      <c r="M53" s="21"/>
      <c r="N53" s="22"/>
      <c r="O53" s="11"/>
      <c r="P53" s="22"/>
      <c r="Q53" s="11"/>
      <c r="S53" s="21"/>
      <c r="T53" s="22"/>
      <c r="U53" s="11"/>
      <c r="V53" s="11"/>
      <c r="W53" s="11"/>
      <c r="X53" s="30"/>
      <c r="Y53" s="30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26"/>
      <c r="AR53" s="9"/>
      <c r="AS53" s="1"/>
      <c r="AT53" s="1"/>
      <c r="AU53" s="1"/>
      <c r="AV53" s="1"/>
      <c r="AW53" s="1"/>
      <c r="AX53" s="1"/>
      <c r="AY53" s="1"/>
      <c r="AZ53" s="3"/>
      <c r="BA53" s="1"/>
      <c r="BB53" s="1"/>
      <c r="BC53" s="1"/>
      <c r="BD53" s="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</row>
    <row r="54" spans="2:69" s="10" customFormat="1" ht="16.5">
      <c r="B54" s="27"/>
      <c r="C54" s="11"/>
      <c r="D54" s="11"/>
      <c r="E54" s="11"/>
      <c r="F54" s="11"/>
      <c r="G54" s="52"/>
      <c r="H54" s="11"/>
      <c r="I54" s="21"/>
      <c r="J54" s="22"/>
      <c r="K54" s="11"/>
      <c r="L54" s="22"/>
      <c r="M54" s="60"/>
      <c r="N54" s="22"/>
      <c r="O54" s="11"/>
      <c r="P54" s="22"/>
      <c r="Q54" s="11"/>
      <c r="S54" s="21"/>
      <c r="T54" s="22"/>
      <c r="U54" s="11"/>
      <c r="V54" s="11"/>
      <c r="W54" s="11"/>
      <c r="X54" s="30"/>
      <c r="Y54" s="30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26"/>
      <c r="AR54" s="9"/>
      <c r="AS54" s="1"/>
      <c r="AT54" s="1"/>
      <c r="AU54" s="1"/>
      <c r="AV54" s="1"/>
      <c r="AW54" s="1"/>
      <c r="AX54" s="1"/>
      <c r="AY54" s="1"/>
      <c r="AZ54" s="3"/>
      <c r="BA54" s="1"/>
      <c r="BB54" s="1"/>
      <c r="BC54" s="1"/>
      <c r="BD54" s="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</row>
    <row r="55" spans="2:69" s="10" customFormat="1" ht="15.75">
      <c r="B55" s="27"/>
      <c r="C55" s="11"/>
      <c r="D55" s="11"/>
      <c r="E55" s="11"/>
      <c r="F55" s="11"/>
      <c r="G55" s="11"/>
      <c r="H55" s="11"/>
      <c r="I55" s="93">
        <f>S48</f>
        <v>110</v>
      </c>
      <c r="J55" s="94"/>
      <c r="K55" s="11" t="s">
        <v>54</v>
      </c>
      <c r="L55" s="22"/>
      <c r="M55" s="21"/>
      <c r="N55" s="11"/>
      <c r="O55" s="11"/>
      <c r="P55" s="22"/>
      <c r="Q55" s="11"/>
      <c r="R55" s="23"/>
      <c r="S55" s="22"/>
      <c r="T55" s="22"/>
      <c r="U55" s="11"/>
      <c r="V55" s="11"/>
      <c r="W55" s="11"/>
      <c r="X55" s="30"/>
      <c r="Y55" s="30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26"/>
      <c r="AR55" s="9"/>
      <c r="AS55" s="1"/>
      <c r="AT55" s="1"/>
      <c r="AU55" s="1"/>
      <c r="AV55" s="1"/>
      <c r="AW55" s="1"/>
      <c r="AX55" s="1"/>
      <c r="AY55" s="1"/>
      <c r="AZ55" s="3"/>
      <c r="BA55" s="1"/>
      <c r="BB55" s="1"/>
      <c r="BC55" s="1"/>
      <c r="BD55" s="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</row>
    <row r="56" spans="2:69" s="10" customFormat="1" ht="16.5" thickBot="1">
      <c r="B56" s="35"/>
      <c r="C56" s="36"/>
      <c r="D56" s="36"/>
      <c r="E56" s="36"/>
      <c r="F56" s="36"/>
      <c r="G56" s="36"/>
      <c r="H56" s="36"/>
      <c r="I56" s="37"/>
      <c r="J56" s="38"/>
      <c r="K56" s="36"/>
      <c r="L56" s="38"/>
      <c r="M56" s="37"/>
      <c r="N56" s="38"/>
      <c r="O56" s="36"/>
      <c r="P56" s="38"/>
      <c r="Q56" s="36"/>
      <c r="R56" s="39"/>
      <c r="S56" s="38"/>
      <c r="T56" s="38"/>
      <c r="U56" s="36"/>
      <c r="V56" s="36"/>
      <c r="W56" s="36"/>
      <c r="X56" s="40"/>
      <c r="Y56" s="40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41"/>
      <c r="AR56" s="9"/>
      <c r="AS56" s="1"/>
      <c r="AT56" s="1"/>
      <c r="AU56" s="1"/>
      <c r="AV56" s="1"/>
      <c r="AW56" s="1"/>
      <c r="AX56" s="1"/>
      <c r="AY56" s="4"/>
      <c r="AZ56" s="3"/>
      <c r="BA56" s="1"/>
      <c r="BB56" s="1"/>
      <c r="BC56" s="1"/>
      <c r="BD56" s="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</row>
    <row r="57" ht="15.75" thickTop="1"/>
  </sheetData>
  <sheetProtection password="DD01" sheet="1" selectLockedCells="1"/>
  <mergeCells count="32">
    <mergeCell ref="AB38:AC38"/>
    <mergeCell ref="W48:X48"/>
    <mergeCell ref="S48:T48"/>
    <mergeCell ref="I55:J55"/>
    <mergeCell ref="D52:E52"/>
    <mergeCell ref="I39:J39"/>
    <mergeCell ref="W39:X39"/>
    <mergeCell ref="E44:F44"/>
    <mergeCell ref="D42:E42"/>
    <mergeCell ref="X51:Y51"/>
    <mergeCell ref="M15:N15"/>
    <mergeCell ref="V18:W18"/>
    <mergeCell ref="Z18:AA18"/>
    <mergeCell ref="L21:W21"/>
    <mergeCell ref="L24:W24"/>
    <mergeCell ref="X24:Y24"/>
    <mergeCell ref="I22:J23"/>
    <mergeCell ref="K22:K23"/>
    <mergeCell ref="G25:H25"/>
    <mergeCell ref="X44:Y44"/>
    <mergeCell ref="B2:AQ6"/>
    <mergeCell ref="X11:Y11"/>
    <mergeCell ref="G12:H12"/>
    <mergeCell ref="X21:Y21"/>
    <mergeCell ref="AD8:AE8"/>
    <mergeCell ref="Y8:Z8"/>
    <mergeCell ref="X31:Y31"/>
    <mergeCell ref="W32:Z32"/>
    <mergeCell ref="H32:I32"/>
    <mergeCell ref="P33:Q33"/>
    <mergeCell ref="L35:M35"/>
    <mergeCell ref="X41:Y41"/>
  </mergeCells>
  <conditionalFormatting sqref="X11">
    <cfRule type="cellIs" priority="13" dxfId="1" operator="notEqual" stopIfTrue="1">
      <formula>$AZ$11</formula>
    </cfRule>
    <cfRule type="cellIs" priority="14" dxfId="26" operator="equal" stopIfTrue="1">
      <formula>$AZ$11</formula>
    </cfRule>
  </conditionalFormatting>
  <conditionalFormatting sqref="X21">
    <cfRule type="cellIs" priority="11" dxfId="1" operator="notEqual" stopIfTrue="1">
      <formula>$AZ$21</formula>
    </cfRule>
    <cfRule type="cellIs" priority="12" dxfId="26" operator="equal" stopIfTrue="1">
      <formula>$AZ$21</formula>
    </cfRule>
  </conditionalFormatting>
  <conditionalFormatting sqref="X31">
    <cfRule type="cellIs" priority="9" dxfId="1" operator="notEqual" stopIfTrue="1">
      <formula>$AZ$31</formula>
    </cfRule>
    <cfRule type="cellIs" priority="10" dxfId="26" operator="equal" stopIfTrue="1">
      <formula>$AZ$31</formula>
    </cfRule>
  </conditionalFormatting>
  <conditionalFormatting sqref="X51">
    <cfRule type="cellIs" priority="7" dxfId="1" operator="notEqual" stopIfTrue="1">
      <formula>$AZ$51</formula>
    </cfRule>
    <cfRule type="cellIs" priority="8" dxfId="26" operator="equal" stopIfTrue="1">
      <formula>$AZ$51</formula>
    </cfRule>
  </conditionalFormatting>
  <conditionalFormatting sqref="X41">
    <cfRule type="cellIs" priority="5" dxfId="1" operator="notEqual" stopIfTrue="1">
      <formula>$AZ$41</formula>
    </cfRule>
    <cfRule type="cellIs" priority="6" dxfId="26" operator="equal" stopIfTrue="1">
      <formula>$AZ$41</formula>
    </cfRule>
  </conditionalFormatting>
  <conditionalFormatting sqref="X44">
    <cfRule type="cellIs" priority="3" dxfId="1" operator="notEqual" stopIfTrue="1">
      <formula>$AZ$44</formula>
    </cfRule>
    <cfRule type="cellIs" priority="4" dxfId="26" operator="equal" stopIfTrue="1">
      <formula>$AZ$44</formula>
    </cfRule>
  </conditionalFormatting>
  <conditionalFormatting sqref="X24">
    <cfRule type="cellIs" priority="1" dxfId="1" operator="notEqual" stopIfTrue="1">
      <formula>$AZ$24</formula>
    </cfRule>
    <cfRule type="cellIs" priority="2" dxfId="26" operator="equal" stopIfTrue="1">
      <formula>$AZ$24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Bernie</dc:creator>
  <cp:keywords/>
  <dc:description/>
  <cp:lastModifiedBy>Bernie</cp:lastModifiedBy>
  <cp:lastPrinted>2009-05-03T22:21:13Z</cp:lastPrinted>
  <dcterms:created xsi:type="dcterms:W3CDTF">2008-02-05T18:16:17Z</dcterms:created>
  <dcterms:modified xsi:type="dcterms:W3CDTF">2020-03-23T10:45:05Z</dcterms:modified>
  <cp:category/>
  <cp:version/>
  <cp:contentType/>
  <cp:contentStatus/>
</cp:coreProperties>
</file>