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315" windowHeight="8985" tabRatio="834" activeTab="0"/>
  </bookViews>
  <sheets>
    <sheet name="Credit_Volume" sheetId="1" r:id="rId1"/>
  </sheets>
  <definedNames>
    <definedName name="_xlnm.Print_Area" localSheetId="0">'Credit_Volume'!$B$2:$AQ$46</definedName>
    <definedName name="_xlnm.Print_Titles" localSheetId="0">'Credit_Volume'!$1:$6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<sst xmlns="http://schemas.openxmlformats.org/spreadsheetml/2006/main" count="42" uniqueCount="30">
  <si>
    <t>(a)</t>
  </si>
  <si>
    <t>x</t>
  </si>
  <si>
    <t>(b)</t>
  </si>
  <si>
    <t>cm</t>
  </si>
  <si>
    <t>y</t>
  </si>
  <si>
    <r>
      <t>cm</t>
    </r>
    <r>
      <rPr>
        <vertAlign val="superscript"/>
        <sz val="10"/>
        <rFont val="Comic Sans MS"/>
        <family val="4"/>
      </rPr>
      <t>3</t>
    </r>
  </si>
  <si>
    <t>Find the volume of the tent and how much material is needed to make the tent.</t>
  </si>
  <si>
    <t>Volume</t>
  </si>
  <si>
    <t>Q2.    A tent design is modelled on a triangular prism.</t>
  </si>
  <si>
    <t>o</t>
  </si>
  <si>
    <r>
      <t>cm</t>
    </r>
    <r>
      <rPr>
        <vertAlign val="superscript"/>
        <sz val="10"/>
        <rFont val="Comic Sans MS"/>
        <family val="4"/>
      </rPr>
      <t>2</t>
    </r>
  </si>
  <si>
    <t>Material</t>
  </si>
  <si>
    <r>
      <t>cm</t>
    </r>
    <r>
      <rPr>
        <vertAlign val="superscript"/>
        <sz val="10"/>
        <rFont val="Arial"/>
        <family val="2"/>
      </rPr>
      <t>3</t>
    </r>
  </si>
  <si>
    <t>( answers to the nearest whole numbers )</t>
  </si>
  <si>
    <t>Q3.   A cylinder has dimensions as shown.</t>
  </si>
  <si>
    <t>What is the volume of the cylinder.</t>
  </si>
  <si>
    <t>(b)      A cuboid has the same volume as the cylinder.</t>
  </si>
  <si>
    <t>What is length of the cuboid.</t>
  </si>
  <si>
    <t>Volume =</t>
  </si>
  <si>
    <t>Length =</t>
  </si>
  <si>
    <t>(answer to the nerest cm)</t>
  </si>
  <si>
    <t xml:space="preserve">length of cube = </t>
  </si>
  <si>
    <t xml:space="preserve">Q1.    For the cube opposite the volume and surface area are equal. </t>
  </si>
  <si>
    <r>
      <t>Find the length of the side of the cube</t>
    </r>
    <r>
      <rPr>
        <sz val="11"/>
        <rFont val="Comic Sans MS"/>
        <family val="4"/>
      </rPr>
      <t>.</t>
    </r>
  </si>
  <si>
    <r>
      <t>Calculate the volume of the cube</t>
    </r>
    <r>
      <rPr>
        <sz val="11"/>
        <rFont val="Comic Sans MS"/>
        <family val="4"/>
      </rPr>
      <t>.</t>
    </r>
  </si>
  <si>
    <r>
      <t>(answer to nearest cm</t>
    </r>
    <r>
      <rPr>
        <b/>
        <vertAlign val="superscript"/>
        <sz val="11"/>
        <rFont val="Comic Sans MS"/>
        <family val="4"/>
      </rPr>
      <t>3</t>
    </r>
    <r>
      <rPr>
        <b/>
        <sz val="11"/>
        <rFont val="Comic Sans MS"/>
        <family val="4"/>
      </rPr>
      <t>)</t>
    </r>
  </si>
  <si>
    <r>
      <rPr>
        <sz val="20"/>
        <rFont val="Comic Sans MS"/>
        <family val="4"/>
      </rPr>
      <t>Volume &amp; Surface Area</t>
    </r>
    <r>
      <rPr>
        <sz val="14"/>
        <rFont val="Comic Sans MS"/>
        <family val="4"/>
      </rPr>
      <t xml:space="preserve">                                                                                                                                                       S4 Credit Revision</t>
    </r>
    <r>
      <rPr>
        <sz val="18"/>
        <rFont val="Comic Sans MS"/>
        <family val="4"/>
      </rPr>
      <t xml:space="preserve">                                                                                                                       </t>
    </r>
    <r>
      <rPr>
        <sz val="10"/>
        <rFont val="Comic Sans MS"/>
        <family val="4"/>
      </rPr>
      <t>Created by Mr.Lafferty@mathsrevision.com</t>
    </r>
  </si>
  <si>
    <r>
      <t>(  V = πr</t>
    </r>
    <r>
      <rPr>
        <vertAlign val="superscript"/>
        <sz val="12"/>
        <rFont val="Comic Sans MS"/>
        <family val="4"/>
      </rPr>
      <t>2</t>
    </r>
    <r>
      <rPr>
        <sz val="12"/>
        <rFont val="Comic Sans MS"/>
        <family val="4"/>
      </rPr>
      <t>h  )</t>
    </r>
  </si>
  <si>
    <r>
      <t>cm</t>
    </r>
    <r>
      <rPr>
        <vertAlign val="superscript"/>
        <sz val="10"/>
        <color indexed="9"/>
        <rFont val="Comic Sans MS"/>
        <family val="4"/>
      </rPr>
      <t>3</t>
    </r>
  </si>
  <si>
    <r>
      <t>cm</t>
    </r>
    <r>
      <rPr>
        <vertAlign val="superscript"/>
        <sz val="10"/>
        <color indexed="9"/>
        <rFont val="Comic Sans MS"/>
        <family val="4"/>
      </rPr>
      <t>2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</si>
</sst>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&quot;£&quot;#,##0.00"/>
    <numFmt numFmtId="167" formatCode="#\ ???/???"/>
    <numFmt numFmtId="168" formatCode="hh:mm:ss;@"/>
    <numFmt numFmtId="169" formatCode="[$-409]hh:mm:ss\ AM/PM;@"/>
    <numFmt numFmtId="170" formatCode="[$-F400]h:mm:ss\ AM/PM"/>
    <numFmt numFmtId="171" formatCode="0.000"/>
    <numFmt numFmtId="172" formatCode="#,##0.000"/>
    <numFmt numFmtId="173" formatCode="#,##0.0000"/>
    <numFmt numFmtId="174" formatCode="#,##0.0"/>
    <numFmt numFmtId="175" formatCode="[$-409]h:mm:ss\ AM/PM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0"/>
      <name val="Arial"/>
      <family val="0"/>
    </font>
    <font>
      <sz val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Comic Sans MS"/>
      <family val="4"/>
    </font>
    <font>
      <sz val="14"/>
      <name val="Comic Sans MS"/>
      <family val="4"/>
    </font>
    <font>
      <sz val="20"/>
      <name val="Comic Sans MS"/>
      <family val="4"/>
    </font>
    <font>
      <sz val="11"/>
      <name val="Comic Sans MS"/>
      <family val="4"/>
    </font>
    <font>
      <vertAlign val="superscript"/>
      <sz val="10"/>
      <name val="Comic Sans MS"/>
      <family val="4"/>
    </font>
    <font>
      <vertAlign val="superscript"/>
      <sz val="10"/>
      <name val="Arial"/>
      <family val="2"/>
    </font>
    <font>
      <b/>
      <sz val="11"/>
      <name val="Comic Sans MS"/>
      <family val="4"/>
    </font>
    <font>
      <sz val="12"/>
      <name val="Comic Sans MS"/>
      <family val="4"/>
    </font>
    <font>
      <vertAlign val="superscript"/>
      <sz val="12"/>
      <name val="Comic Sans MS"/>
      <family val="4"/>
    </font>
    <font>
      <i/>
      <sz val="11"/>
      <name val="Times New Roman"/>
      <family val="1"/>
    </font>
    <font>
      <b/>
      <vertAlign val="superscript"/>
      <sz val="11"/>
      <name val="Comic Sans MS"/>
      <family val="4"/>
    </font>
    <font>
      <vertAlign val="superscript"/>
      <sz val="10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omic Sans MS"/>
      <family val="4"/>
    </font>
    <font>
      <sz val="10"/>
      <color indexed="8"/>
      <name val="Comic Sans MS"/>
      <family val="4"/>
    </font>
    <font>
      <sz val="9"/>
      <color indexed="8"/>
      <name val="Comic Sans MS"/>
      <family val="0"/>
    </font>
    <font>
      <sz val="8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omic Sans MS"/>
      <family val="4"/>
    </font>
    <font>
      <sz val="10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 horizontal="right"/>
      <protection/>
    </xf>
    <xf numFmtId="0" fontId="5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55" fillId="0" borderId="0" xfId="0" applyNumberFormat="1" applyFont="1" applyBorder="1" applyAlignment="1" applyProtection="1">
      <alignment horizontal="right"/>
      <protection/>
    </xf>
    <xf numFmtId="0" fontId="56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2" fontId="55" fillId="0" borderId="0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22</xdr:row>
      <xdr:rowOff>28575</xdr:rowOff>
    </xdr:from>
    <xdr:to>
      <xdr:col>39</xdr:col>
      <xdr:colOff>9525</xdr:colOff>
      <xdr:row>25</xdr:row>
      <xdr:rowOff>209550</xdr:rowOff>
    </xdr:to>
    <xdr:sp>
      <xdr:nvSpPr>
        <xdr:cNvPr id="1" name="Isosceles Triangle 15"/>
        <xdr:cNvSpPr>
          <a:spLocks/>
        </xdr:cNvSpPr>
      </xdr:nvSpPr>
      <xdr:spPr>
        <a:xfrm>
          <a:off x="6810375" y="4562475"/>
          <a:ext cx="1304925" cy="866775"/>
        </a:xfrm>
        <a:prstGeom prst="triangle">
          <a:avLst>
            <a:gd name="adj" fmla="val 3162"/>
          </a:avLst>
        </a:prstGeom>
        <a:solidFill>
          <a:srgbClr val="4F81BD">
            <a:alpha val="32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95250</xdr:colOff>
      <xdr:row>19</xdr:row>
      <xdr:rowOff>123825</xdr:rowOff>
    </xdr:from>
    <xdr:to>
      <xdr:col>41</xdr:col>
      <xdr:colOff>38100</xdr:colOff>
      <xdr:row>25</xdr:row>
      <xdr:rowOff>85725</xdr:rowOff>
    </xdr:to>
    <xdr:sp>
      <xdr:nvSpPr>
        <xdr:cNvPr id="2" name="Parallelogram 21"/>
        <xdr:cNvSpPr>
          <a:spLocks/>
        </xdr:cNvSpPr>
      </xdr:nvSpPr>
      <xdr:spPr>
        <a:xfrm rot="14088680" flipH="1">
          <a:off x="7686675" y="4057650"/>
          <a:ext cx="800100" cy="1247775"/>
        </a:xfrm>
        <a:prstGeom prst="parallelogram">
          <a:avLst>
            <a:gd name="adj" fmla="val -32972"/>
          </a:avLst>
        </a:prstGeom>
        <a:solidFill>
          <a:srgbClr val="4F81BD">
            <a:alpha val="43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</xdr:colOff>
      <xdr:row>262</xdr:row>
      <xdr:rowOff>47625</xdr:rowOff>
    </xdr:from>
    <xdr:to>
      <xdr:col>75</xdr:col>
      <xdr:colOff>9525</xdr:colOff>
      <xdr:row>264</xdr:row>
      <xdr:rowOff>114300</xdr:rowOff>
    </xdr:to>
    <xdr:sp>
      <xdr:nvSpPr>
        <xdr:cNvPr id="3" name="Line 95"/>
        <xdr:cNvSpPr>
          <a:spLocks/>
        </xdr:cNvSpPr>
      </xdr:nvSpPr>
      <xdr:spPr>
        <a:xfrm flipV="1">
          <a:off x="15563850" y="446436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142875</xdr:colOff>
      <xdr:row>2</xdr:row>
      <xdr:rowOff>9525</xdr:rowOff>
    </xdr:from>
    <xdr:to>
      <xdr:col>42</xdr:col>
      <xdr:colOff>104775</xdr:colOff>
      <xdr:row>3</xdr:row>
      <xdr:rowOff>114300</xdr:rowOff>
    </xdr:to>
    <xdr:sp macro="[0]!S4_Credit_Clear_Answers_Volume">
      <xdr:nvSpPr>
        <xdr:cNvPr id="4" name="Rounded Rectangle 3"/>
        <xdr:cNvSpPr>
          <a:spLocks/>
        </xdr:cNvSpPr>
      </xdr:nvSpPr>
      <xdr:spPr>
        <a:xfrm>
          <a:off x="6953250" y="552450"/>
          <a:ext cx="1771650" cy="26670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</a:t>
          </a:r>
          <a:r>
            <a:rPr lang="en-US" cap="none" sz="9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32</xdr:col>
      <xdr:colOff>142875</xdr:colOff>
      <xdr:row>4</xdr:row>
      <xdr:rowOff>9525</xdr:rowOff>
    </xdr:from>
    <xdr:to>
      <xdr:col>42</xdr:col>
      <xdr:colOff>104775</xdr:colOff>
      <xdr:row>5</xdr:row>
      <xdr:rowOff>123825</xdr:rowOff>
    </xdr:to>
    <xdr:sp>
      <xdr:nvSpPr>
        <xdr:cNvPr id="5" name="Rounded Rectangle 4"/>
        <xdr:cNvSpPr>
          <a:spLocks/>
        </xdr:cNvSpPr>
      </xdr:nvSpPr>
      <xdr:spPr>
        <a:xfrm>
          <a:off x="6953250" y="876300"/>
          <a:ext cx="177165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Shift</a:t>
          </a:r>
          <a:r>
            <a:rPr lang="en-US" cap="none" sz="8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  <xdr:twoCellAnchor>
    <xdr:from>
      <xdr:col>15</xdr:col>
      <xdr:colOff>123825</xdr:colOff>
      <xdr:row>47</xdr:row>
      <xdr:rowOff>38100</xdr:rowOff>
    </xdr:from>
    <xdr:to>
      <xdr:col>22</xdr:col>
      <xdr:colOff>57150</xdr:colOff>
      <xdr:row>48</xdr:row>
      <xdr:rowOff>85725</xdr:rowOff>
    </xdr:to>
    <xdr:sp macro="[0]!S4_Credit_Clear_Answers_Volume">
      <xdr:nvSpPr>
        <xdr:cNvPr id="6" name="Rounded Rectangle 5"/>
        <xdr:cNvSpPr>
          <a:spLocks/>
        </xdr:cNvSpPr>
      </xdr:nvSpPr>
      <xdr:spPr>
        <a:xfrm>
          <a:off x="3114675" y="9820275"/>
          <a:ext cx="1743075" cy="2095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Click Here</a:t>
          </a:r>
          <a:r>
            <a:rPr lang="en-US" cap="none" sz="9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15</xdr:col>
      <xdr:colOff>123825</xdr:colOff>
      <xdr:row>48</xdr:row>
      <xdr:rowOff>133350</xdr:rowOff>
    </xdr:from>
    <xdr:to>
      <xdr:col>22</xdr:col>
      <xdr:colOff>57150</xdr:colOff>
      <xdr:row>50</xdr:row>
      <xdr:rowOff>28575</xdr:rowOff>
    </xdr:to>
    <xdr:sp>
      <xdr:nvSpPr>
        <xdr:cNvPr id="7" name="Rounded Rectangle 6"/>
        <xdr:cNvSpPr>
          <a:spLocks/>
        </xdr:cNvSpPr>
      </xdr:nvSpPr>
      <xdr:spPr>
        <a:xfrm>
          <a:off x="3114675" y="10077450"/>
          <a:ext cx="1743075" cy="2190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Shift</a:t>
          </a:r>
          <a:r>
            <a:rPr lang="en-US" cap="none" sz="8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  <xdr:twoCellAnchor>
    <xdr:from>
      <xdr:col>29</xdr:col>
      <xdr:colOff>171450</xdr:colOff>
      <xdr:row>6</xdr:row>
      <xdr:rowOff>133350</xdr:rowOff>
    </xdr:from>
    <xdr:to>
      <xdr:col>36</xdr:col>
      <xdr:colOff>142875</xdr:colOff>
      <xdr:row>12</xdr:row>
      <xdr:rowOff>200025</xdr:rowOff>
    </xdr:to>
    <xdr:sp>
      <xdr:nvSpPr>
        <xdr:cNvPr id="8" name="Cube 7"/>
        <xdr:cNvSpPr>
          <a:spLocks/>
        </xdr:cNvSpPr>
      </xdr:nvSpPr>
      <xdr:spPr>
        <a:xfrm>
          <a:off x="6448425" y="1333500"/>
          <a:ext cx="1285875" cy="1276350"/>
        </a:xfrm>
        <a:prstGeom prst="cub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13</xdr:row>
      <xdr:rowOff>104775</xdr:rowOff>
    </xdr:from>
    <xdr:to>
      <xdr:col>35</xdr:col>
      <xdr:colOff>28575</xdr:colOff>
      <xdr:row>13</xdr:row>
      <xdr:rowOff>104775</xdr:rowOff>
    </xdr:to>
    <xdr:sp>
      <xdr:nvSpPr>
        <xdr:cNvPr id="9" name="Straight Arrow Connector 13"/>
        <xdr:cNvSpPr>
          <a:spLocks/>
        </xdr:cNvSpPr>
      </xdr:nvSpPr>
      <xdr:spPr>
        <a:xfrm>
          <a:off x="7229475" y="2714625"/>
          <a:ext cx="219075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13</xdr:row>
      <xdr:rowOff>104775</xdr:rowOff>
    </xdr:from>
    <xdr:to>
      <xdr:col>31</xdr:col>
      <xdr:colOff>19050</xdr:colOff>
      <xdr:row>13</xdr:row>
      <xdr:rowOff>104775</xdr:rowOff>
    </xdr:to>
    <xdr:sp>
      <xdr:nvSpPr>
        <xdr:cNvPr id="10" name="Straight Arrow Connector 14"/>
        <xdr:cNvSpPr>
          <a:spLocks/>
        </xdr:cNvSpPr>
      </xdr:nvSpPr>
      <xdr:spPr>
        <a:xfrm flipH="1">
          <a:off x="6438900" y="2714625"/>
          <a:ext cx="200025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133350</xdr:colOff>
      <xdr:row>19</xdr:row>
      <xdr:rowOff>9525</xdr:rowOff>
    </xdr:from>
    <xdr:to>
      <xdr:col>42</xdr:col>
      <xdr:colOff>9525</xdr:colOff>
      <xdr:row>22</xdr:row>
      <xdr:rowOff>190500</xdr:rowOff>
    </xdr:to>
    <xdr:sp>
      <xdr:nvSpPr>
        <xdr:cNvPr id="11" name="Isosceles Triangle 16"/>
        <xdr:cNvSpPr>
          <a:spLocks/>
        </xdr:cNvSpPr>
      </xdr:nvSpPr>
      <xdr:spPr>
        <a:xfrm>
          <a:off x="7381875" y="3943350"/>
          <a:ext cx="1247775" cy="781050"/>
        </a:xfrm>
        <a:prstGeom prst="triangle">
          <a:avLst>
            <a:gd name="adj" fmla="val 6115"/>
          </a:avLst>
        </a:prstGeom>
        <a:solidFill>
          <a:srgbClr val="4F81BD">
            <a:alpha val="4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66675</xdr:colOff>
      <xdr:row>23</xdr:row>
      <xdr:rowOff>19050</xdr:rowOff>
    </xdr:from>
    <xdr:to>
      <xdr:col>42</xdr:col>
      <xdr:colOff>85725</xdr:colOff>
      <xdr:row>26</xdr:row>
      <xdr:rowOff>38100</xdr:rowOff>
    </xdr:to>
    <xdr:sp>
      <xdr:nvSpPr>
        <xdr:cNvPr id="12" name="Straight Arrow Connector 17"/>
        <xdr:cNvSpPr>
          <a:spLocks/>
        </xdr:cNvSpPr>
      </xdr:nvSpPr>
      <xdr:spPr>
        <a:xfrm rot="5400000" flipH="1" flipV="1">
          <a:off x="8172450" y="4800600"/>
          <a:ext cx="533400" cy="6762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28</xdr:row>
      <xdr:rowOff>95250</xdr:rowOff>
    </xdr:from>
    <xdr:to>
      <xdr:col>20</xdr:col>
      <xdr:colOff>0</xdr:colOff>
      <xdr:row>32</xdr:row>
      <xdr:rowOff>85725</xdr:rowOff>
    </xdr:to>
    <xdr:sp>
      <xdr:nvSpPr>
        <xdr:cNvPr id="13" name="Can 18"/>
        <xdr:cNvSpPr>
          <a:spLocks/>
        </xdr:cNvSpPr>
      </xdr:nvSpPr>
      <xdr:spPr>
        <a:xfrm>
          <a:off x="3867150" y="5924550"/>
          <a:ext cx="552450" cy="800100"/>
        </a:xfrm>
        <a:prstGeom prst="can">
          <a:avLst>
            <a:gd name="adj" fmla="val -32736"/>
          </a:avLst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36</xdr:row>
      <xdr:rowOff>180975</xdr:rowOff>
    </xdr:from>
    <xdr:to>
      <xdr:col>27</xdr:col>
      <xdr:colOff>152400</xdr:colOff>
      <xdr:row>39</xdr:row>
      <xdr:rowOff>0</xdr:rowOff>
    </xdr:to>
    <xdr:sp>
      <xdr:nvSpPr>
        <xdr:cNvPr id="14" name="Straight Arrow Connector 20"/>
        <xdr:cNvSpPr>
          <a:spLocks/>
        </xdr:cNvSpPr>
      </xdr:nvSpPr>
      <xdr:spPr>
        <a:xfrm rot="16200000" flipV="1">
          <a:off x="6048375" y="7734300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32</xdr:row>
      <xdr:rowOff>161925</xdr:rowOff>
    </xdr:from>
    <xdr:to>
      <xdr:col>20</xdr:col>
      <xdr:colOff>19050</xdr:colOff>
      <xdr:row>32</xdr:row>
      <xdr:rowOff>161925</xdr:rowOff>
    </xdr:to>
    <xdr:sp>
      <xdr:nvSpPr>
        <xdr:cNvPr id="15" name="Straight Arrow Connector 23"/>
        <xdr:cNvSpPr>
          <a:spLocks/>
        </xdr:cNvSpPr>
      </xdr:nvSpPr>
      <xdr:spPr>
        <a:xfrm>
          <a:off x="3867150" y="6800850"/>
          <a:ext cx="571500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37</xdr:row>
      <xdr:rowOff>19050</xdr:rowOff>
    </xdr:from>
    <xdr:to>
      <xdr:col>27</xdr:col>
      <xdr:colOff>28575</xdr:colOff>
      <xdr:row>40</xdr:row>
      <xdr:rowOff>0</xdr:rowOff>
    </xdr:to>
    <xdr:sp>
      <xdr:nvSpPr>
        <xdr:cNvPr id="16" name="Cube 24"/>
        <xdr:cNvSpPr>
          <a:spLocks/>
        </xdr:cNvSpPr>
      </xdr:nvSpPr>
      <xdr:spPr>
        <a:xfrm>
          <a:off x="4572000" y="7772400"/>
          <a:ext cx="1352550" cy="571500"/>
        </a:xfrm>
        <a:prstGeom prst="cube">
          <a:avLst>
            <a:gd name="adj" fmla="val -13370"/>
          </a:avLst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142875</xdr:colOff>
      <xdr:row>39</xdr:row>
      <xdr:rowOff>28575</xdr:rowOff>
    </xdr:from>
    <xdr:to>
      <xdr:col>27</xdr:col>
      <xdr:colOff>133350</xdr:colOff>
      <xdr:row>40</xdr:row>
      <xdr:rowOff>38100</xdr:rowOff>
    </xdr:to>
    <xdr:sp>
      <xdr:nvSpPr>
        <xdr:cNvPr id="17" name="Straight Arrow Connector 29"/>
        <xdr:cNvSpPr>
          <a:spLocks/>
        </xdr:cNvSpPr>
      </xdr:nvSpPr>
      <xdr:spPr>
        <a:xfrm rot="5400000" flipH="1" flipV="1">
          <a:off x="5848350" y="8181975"/>
          <a:ext cx="18097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104775</xdr:rowOff>
    </xdr:from>
    <xdr:to>
      <xdr:col>26</xdr:col>
      <xdr:colOff>19050</xdr:colOff>
      <xdr:row>40</xdr:row>
      <xdr:rowOff>104775</xdr:rowOff>
    </xdr:to>
    <xdr:sp>
      <xdr:nvSpPr>
        <xdr:cNvPr id="18" name="Straight Arrow Connector 32"/>
        <xdr:cNvSpPr>
          <a:spLocks/>
        </xdr:cNvSpPr>
      </xdr:nvSpPr>
      <xdr:spPr>
        <a:xfrm>
          <a:off x="5172075" y="8448675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40</xdr:row>
      <xdr:rowOff>114300</xdr:rowOff>
    </xdr:from>
    <xdr:to>
      <xdr:col>23</xdr:col>
      <xdr:colOff>9525</xdr:colOff>
      <xdr:row>40</xdr:row>
      <xdr:rowOff>114300</xdr:rowOff>
    </xdr:to>
    <xdr:sp>
      <xdr:nvSpPr>
        <xdr:cNvPr id="19" name="Straight Arrow Connector 33"/>
        <xdr:cNvSpPr>
          <a:spLocks/>
        </xdr:cNvSpPr>
      </xdr:nvSpPr>
      <xdr:spPr>
        <a:xfrm rot="10800000">
          <a:off x="4562475" y="8458200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28</xdr:row>
      <xdr:rowOff>104775</xdr:rowOff>
    </xdr:from>
    <xdr:to>
      <xdr:col>20</xdr:col>
      <xdr:colOff>114300</xdr:colOff>
      <xdr:row>32</xdr:row>
      <xdr:rowOff>38100</xdr:rowOff>
    </xdr:to>
    <xdr:sp>
      <xdr:nvSpPr>
        <xdr:cNvPr id="20" name="Straight Arrow Connector 35"/>
        <xdr:cNvSpPr>
          <a:spLocks/>
        </xdr:cNvSpPr>
      </xdr:nvSpPr>
      <xdr:spPr>
        <a:xfrm rot="5400000" flipH="1" flipV="1">
          <a:off x="4533900" y="5934075"/>
          <a:ext cx="0" cy="7429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15</xdr:row>
      <xdr:rowOff>0</xdr:rowOff>
    </xdr:from>
    <xdr:to>
      <xdr:col>41</xdr:col>
      <xdr:colOff>28575</xdr:colOff>
      <xdr:row>15</xdr:row>
      <xdr:rowOff>200025</xdr:rowOff>
    </xdr:to>
    <xdr:sp macro="[0]!Working_Q1">
      <xdr:nvSpPr>
        <xdr:cNvPr id="21" name="Rounded Rectangle 22"/>
        <xdr:cNvSpPr>
          <a:spLocks/>
        </xdr:cNvSpPr>
      </xdr:nvSpPr>
      <xdr:spPr>
        <a:xfrm>
          <a:off x="7010400" y="3067050"/>
          <a:ext cx="146685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Click here to add</a:t>
          </a:r>
          <a:r>
            <a:rPr lang="en-US" cap="none" sz="800" b="0" i="0" u="none" baseline="0">
              <a:solidFill>
                <a:srgbClr val="000000"/>
              </a:solidFill>
            </a:rPr>
            <a:t> working</a:t>
          </a:r>
        </a:p>
      </xdr:txBody>
    </xdr:sp>
    <xdr:clientData/>
  </xdr:twoCellAnchor>
  <xdr:twoCellAnchor>
    <xdr:from>
      <xdr:col>33</xdr:col>
      <xdr:colOff>0</xdr:colOff>
      <xdr:row>18</xdr:row>
      <xdr:rowOff>0</xdr:rowOff>
    </xdr:from>
    <xdr:to>
      <xdr:col>41</xdr:col>
      <xdr:colOff>28575</xdr:colOff>
      <xdr:row>18</xdr:row>
      <xdr:rowOff>200025</xdr:rowOff>
    </xdr:to>
    <xdr:sp macro="[0]!Working_Q2">
      <xdr:nvSpPr>
        <xdr:cNvPr id="22" name="Rounded Rectangle 25"/>
        <xdr:cNvSpPr>
          <a:spLocks/>
        </xdr:cNvSpPr>
      </xdr:nvSpPr>
      <xdr:spPr>
        <a:xfrm>
          <a:off x="7010400" y="3724275"/>
          <a:ext cx="146685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Click here to add</a:t>
          </a:r>
          <a:r>
            <a:rPr lang="en-US" cap="none" sz="800" b="0" i="0" u="none" baseline="0">
              <a:solidFill>
                <a:srgbClr val="000000"/>
              </a:solidFill>
            </a:rPr>
            <a:t> working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41</xdr:col>
      <xdr:colOff>28575</xdr:colOff>
      <xdr:row>29</xdr:row>
      <xdr:rowOff>200025</xdr:rowOff>
    </xdr:to>
    <xdr:sp macro="[0]!Working_Q3">
      <xdr:nvSpPr>
        <xdr:cNvPr id="23" name="Rounded Rectangle 26"/>
        <xdr:cNvSpPr>
          <a:spLocks/>
        </xdr:cNvSpPr>
      </xdr:nvSpPr>
      <xdr:spPr>
        <a:xfrm>
          <a:off x="7010400" y="6029325"/>
          <a:ext cx="1466850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Click here to add</a:t>
          </a:r>
          <a:r>
            <a:rPr lang="en-US" cap="none" sz="800" b="0" i="0" u="none" baseline="0">
              <a:solidFill>
                <a:srgbClr val="000000"/>
              </a:solidFill>
            </a:rPr>
            <a:t> working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K46"/>
  <sheetViews>
    <sheetView showGridLines="0" showRowColHeaders="0" tabSelected="1" zoomScalePageLayoutView="0" workbookViewId="0" topLeftCell="A1">
      <selection activeCell="X14" sqref="X14:Y14"/>
    </sheetView>
  </sheetViews>
  <sheetFormatPr defaultColWidth="2.57421875" defaultRowHeight="12.75"/>
  <cols>
    <col min="1" max="1" width="2.7109375" style="1" customWidth="1"/>
    <col min="2" max="3" width="2.57421875" style="1" customWidth="1"/>
    <col min="4" max="4" width="3.00390625" style="1" customWidth="1"/>
    <col min="5" max="5" width="3.28125" style="1" customWidth="1"/>
    <col min="6" max="8" width="2.57421875" style="1" customWidth="1"/>
    <col min="9" max="9" width="2.421875" style="1" bestFit="1" customWidth="1"/>
    <col min="10" max="11" width="3.28125" style="1" bestFit="1" customWidth="1"/>
    <col min="12" max="12" width="3.421875" style="1" bestFit="1" customWidth="1"/>
    <col min="13" max="13" width="3.28125" style="1" bestFit="1" customWidth="1"/>
    <col min="14" max="14" width="4.00390625" style="1" bestFit="1" customWidth="1"/>
    <col min="15" max="16" width="3.28125" style="1" bestFit="1" customWidth="1"/>
    <col min="17" max="17" width="5.140625" style="1" bestFit="1" customWidth="1"/>
    <col min="18" max="19" width="3.28125" style="1" bestFit="1" customWidth="1"/>
    <col min="20" max="20" width="6.421875" style="1" bestFit="1" customWidth="1"/>
    <col min="21" max="21" width="3.140625" style="1" customWidth="1"/>
    <col min="22" max="22" width="2.57421875" style="1" customWidth="1"/>
    <col min="23" max="23" width="3.00390625" style="1" customWidth="1"/>
    <col min="24" max="24" width="2.57421875" style="1" customWidth="1"/>
    <col min="25" max="25" width="2.8515625" style="1" customWidth="1"/>
    <col min="26" max="26" width="5.140625" style="1" bestFit="1" customWidth="1"/>
    <col min="27" max="27" width="2.8515625" style="1" customWidth="1"/>
    <col min="28" max="28" width="3.00390625" style="1" customWidth="1"/>
    <col min="29" max="29" width="2.7109375" style="1" customWidth="1"/>
    <col min="30" max="30" width="2.8515625" style="1" customWidth="1"/>
    <col min="31" max="31" width="2.28125" style="1" customWidth="1"/>
    <col min="32" max="32" width="2.8515625" style="1" customWidth="1"/>
    <col min="33" max="33" width="3.00390625" style="1" customWidth="1"/>
    <col min="34" max="34" width="3.57421875" style="1" bestFit="1" customWidth="1"/>
    <col min="35" max="42" width="2.57421875" style="1" customWidth="1"/>
    <col min="43" max="43" width="3.28125" style="1" bestFit="1" customWidth="1"/>
    <col min="44" max="44" width="2.57421875" style="25" customWidth="1"/>
    <col min="45" max="46" width="2.57421875" style="26" customWidth="1"/>
    <col min="47" max="47" width="3.00390625" style="26" customWidth="1"/>
    <col min="48" max="48" width="3.28125" style="26" customWidth="1"/>
    <col min="49" max="51" width="2.57421875" style="26" customWidth="1"/>
    <col min="52" max="52" width="12.00390625" style="26" bestFit="1" customWidth="1"/>
    <col min="53" max="53" width="3.28125" style="26" customWidth="1"/>
    <col min="54" max="54" width="3.28125" style="26" bestFit="1" customWidth="1"/>
    <col min="55" max="55" width="2.8515625" style="32" customWidth="1"/>
    <col min="56" max="56" width="3.28125" style="32" bestFit="1" customWidth="1"/>
    <col min="57" max="63" width="3.28125" style="5" bestFit="1" customWidth="1"/>
    <col min="64" max="66" width="2.57421875" style="5" customWidth="1"/>
    <col min="67" max="67" width="3.00390625" style="5" bestFit="1" customWidth="1"/>
    <col min="68" max="69" width="2.57421875" style="5" customWidth="1"/>
    <col min="70" max="92" width="2.57421875" style="1" customWidth="1"/>
    <col min="93" max="16384" width="2.57421875" style="1" customWidth="1"/>
  </cols>
  <sheetData>
    <row r="1" ht="15.75" thickBot="1"/>
    <row r="2" spans="2:43" ht="27" customHeight="1" thickTop="1">
      <c r="B2" s="34" t="s">
        <v>26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/>
    </row>
    <row r="3" spans="2:43" ht="12.7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9"/>
    </row>
    <row r="4" spans="2:43" ht="12.7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9"/>
    </row>
    <row r="5" spans="2:43" ht="12.75" customHeight="1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9"/>
    </row>
    <row r="6" spans="2:43" ht="13.5" customHeight="1" thickBot="1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2"/>
    </row>
    <row r="7" spans="2:63" ht="15.75" thickTop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9"/>
      <c r="AS7" s="33"/>
      <c r="BJ7" s="6"/>
      <c r="BK7" s="6"/>
    </row>
    <row r="8" spans="2:63" ht="16.5">
      <c r="B8" s="4"/>
      <c r="C8" s="13" t="s">
        <v>22</v>
      </c>
      <c r="D8" s="5"/>
      <c r="E8" s="5"/>
      <c r="F8" s="5"/>
      <c r="G8" s="5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0"/>
      <c r="AZ8" s="26">
        <f>6*(AZ12*AX14)*(AZ12*AX14)</f>
        <v>216</v>
      </c>
      <c r="BJ8" s="6"/>
      <c r="BK8" s="6"/>
    </row>
    <row r="9" spans="2:63" ht="15">
      <c r="B9" s="4"/>
      <c r="C9" s="5"/>
      <c r="D9" s="5"/>
      <c r="E9" s="5"/>
      <c r="F9" s="5"/>
      <c r="G9" s="5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10"/>
      <c r="AZ9" s="26">
        <f>POWER(AZ12*AX14,3)</f>
        <v>216</v>
      </c>
      <c r="BJ9" s="6"/>
      <c r="BK9" s="6"/>
    </row>
    <row r="10" spans="2:63" ht="16.5">
      <c r="B10" s="4"/>
      <c r="C10" s="13" t="s">
        <v>0</v>
      </c>
      <c r="D10" s="5"/>
      <c r="E10" s="13" t="s">
        <v>23</v>
      </c>
      <c r="F10" s="5"/>
      <c r="G10" s="5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10"/>
      <c r="BJ10" s="6"/>
      <c r="BK10" s="6"/>
    </row>
    <row r="11" spans="2:63" ht="15">
      <c r="B11" s="4"/>
      <c r="C11" s="5"/>
      <c r="D11" s="5"/>
      <c r="E11" s="5"/>
      <c r="F11" s="5"/>
      <c r="G11" s="5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10"/>
      <c r="BJ11" s="6"/>
      <c r="BK11" s="6"/>
    </row>
    <row r="12" spans="2:63" ht="16.5">
      <c r="B12" s="4"/>
      <c r="C12" s="13" t="s">
        <v>2</v>
      </c>
      <c r="D12" s="5"/>
      <c r="E12" s="13" t="s">
        <v>24</v>
      </c>
      <c r="F12" s="5"/>
      <c r="G12" s="5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10"/>
      <c r="AT12" s="48">
        <f>POWER(AZ12,3)</f>
        <v>729</v>
      </c>
      <c r="AU12" s="48"/>
      <c r="AV12" s="48"/>
      <c r="AZ12" s="27">
        <f>AF14</f>
        <v>9</v>
      </c>
      <c r="BJ12" s="6"/>
      <c r="BK12" s="6"/>
    </row>
    <row r="13" spans="2:63" ht="15.75" thickBot="1">
      <c r="B13" s="4"/>
      <c r="C13" s="5"/>
      <c r="D13" s="5"/>
      <c r="E13" s="5"/>
      <c r="F13" s="5"/>
      <c r="G13" s="5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10"/>
      <c r="BJ13" s="6"/>
      <c r="BK13" s="6"/>
    </row>
    <row r="14" spans="2:63" ht="19.5" thickBot="1" thickTop="1">
      <c r="B14" s="4"/>
      <c r="C14" s="5"/>
      <c r="D14" s="5"/>
      <c r="E14" s="30" t="s">
        <v>13</v>
      </c>
      <c r="F14" s="5"/>
      <c r="G14" s="5"/>
      <c r="H14" s="5"/>
      <c r="I14" s="5"/>
      <c r="J14" s="5"/>
      <c r="K14" s="5"/>
      <c r="L14" s="5"/>
      <c r="M14" s="5"/>
      <c r="N14" s="6"/>
      <c r="O14" s="6"/>
      <c r="P14" s="6"/>
      <c r="Q14" s="5"/>
      <c r="R14" s="5"/>
      <c r="S14" s="5" t="s">
        <v>21</v>
      </c>
      <c r="T14" s="5"/>
      <c r="U14" s="5"/>
      <c r="V14" s="5"/>
      <c r="W14" s="5"/>
      <c r="X14" s="44"/>
      <c r="Y14" s="45"/>
      <c r="Z14" s="5" t="s">
        <v>3</v>
      </c>
      <c r="AA14" s="5"/>
      <c r="AB14" s="5"/>
      <c r="AC14" s="5"/>
      <c r="AD14" s="5"/>
      <c r="AE14" s="5"/>
      <c r="AF14" s="14">
        <f ca="1">ROUND(RAND()*(9-(2))+(2),0)</f>
        <v>9</v>
      </c>
      <c r="AG14" s="15" t="s">
        <v>4</v>
      </c>
      <c r="AH14" s="15" t="s">
        <v>3</v>
      </c>
      <c r="AI14" s="5"/>
      <c r="AJ14" s="5"/>
      <c r="AK14" s="5"/>
      <c r="AL14" s="5"/>
      <c r="AM14" s="5"/>
      <c r="AN14" s="5"/>
      <c r="AO14" s="5"/>
      <c r="AP14" s="5"/>
      <c r="AQ14" s="10"/>
      <c r="AT14" s="48">
        <f>6*POWER(AZ12,2)</f>
        <v>486</v>
      </c>
      <c r="AU14" s="48"/>
      <c r="AV14" s="48"/>
      <c r="AX14" s="43">
        <f>AT14/AT12</f>
        <v>0.6666666666666666</v>
      </c>
      <c r="AY14" s="43"/>
      <c r="AZ14" s="31">
        <f>ROUND(AF14*AX14,2)</f>
        <v>6</v>
      </c>
      <c r="BJ14" s="6"/>
      <c r="BK14" s="6"/>
    </row>
    <row r="15" spans="2:63" ht="16.5" thickBot="1" thickTop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  <c r="O15" s="6"/>
      <c r="P15" s="6"/>
      <c r="Q15" s="5"/>
      <c r="R15" s="5"/>
      <c r="S15" s="5"/>
      <c r="T15" s="5"/>
      <c r="U15" s="5"/>
      <c r="V15" s="5"/>
      <c r="W15" s="5"/>
      <c r="X15" s="22"/>
      <c r="Y15" s="22"/>
      <c r="Z15" s="5"/>
      <c r="AA15" s="5"/>
      <c r="AB15" s="5"/>
      <c r="AC15" s="5"/>
      <c r="AD15" s="5"/>
      <c r="AE15" s="5"/>
      <c r="AF15" s="14"/>
      <c r="AG15" s="15"/>
      <c r="AH15" s="15"/>
      <c r="AI15" s="5"/>
      <c r="AJ15" s="5"/>
      <c r="AK15" s="5"/>
      <c r="AL15" s="5"/>
      <c r="AM15" s="5"/>
      <c r="AN15" s="5"/>
      <c r="AO15" s="5"/>
      <c r="AP15" s="5"/>
      <c r="AQ15" s="10"/>
      <c r="AT15" s="28"/>
      <c r="AU15" s="28"/>
      <c r="BJ15" s="6"/>
      <c r="BK15" s="6"/>
    </row>
    <row r="16" spans="2:63" ht="19.5" thickBot="1" thickTop="1">
      <c r="B16" s="4"/>
      <c r="C16" s="5"/>
      <c r="D16" s="5"/>
      <c r="E16" s="30"/>
      <c r="F16" s="5"/>
      <c r="G16" s="5"/>
      <c r="H16" s="5"/>
      <c r="I16" s="5"/>
      <c r="J16" s="5"/>
      <c r="K16" s="5"/>
      <c r="L16" s="5"/>
      <c r="M16" s="5"/>
      <c r="N16" s="6"/>
      <c r="O16" s="6"/>
      <c r="P16" s="6"/>
      <c r="Q16" s="5"/>
      <c r="R16" s="5"/>
      <c r="S16" s="47" t="s">
        <v>18</v>
      </c>
      <c r="T16" s="47"/>
      <c r="U16" s="47"/>
      <c r="V16" s="44"/>
      <c r="W16" s="46"/>
      <c r="X16" s="46"/>
      <c r="Y16" s="45"/>
      <c r="Z16" s="5" t="s">
        <v>5</v>
      </c>
      <c r="AA16" s="5"/>
      <c r="AB16" s="5"/>
      <c r="AC16" s="5"/>
      <c r="AD16" s="5"/>
      <c r="AE16" s="5"/>
      <c r="AF16" s="14"/>
      <c r="AG16" s="15"/>
      <c r="AH16" s="15"/>
      <c r="AI16" s="5"/>
      <c r="AJ16" s="5"/>
      <c r="AK16" s="5"/>
      <c r="AL16" s="5"/>
      <c r="AM16" s="5"/>
      <c r="AN16" s="5"/>
      <c r="AO16" s="5"/>
      <c r="AP16" s="5"/>
      <c r="AQ16" s="10"/>
      <c r="AT16" s="28"/>
      <c r="AU16" s="28"/>
      <c r="AZ16" s="26">
        <f>ROUND(POWER(AZ14,3),0)</f>
        <v>216</v>
      </c>
      <c r="BJ16" s="6"/>
      <c r="BK16" s="6"/>
    </row>
    <row r="17" spans="2:63" ht="16.5" thickBot="1" thickTop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11"/>
      <c r="BJ17" s="6"/>
      <c r="BK17" s="6"/>
    </row>
    <row r="18" spans="2:63" ht="15.75" thickTop="1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9"/>
      <c r="AS18" s="33"/>
      <c r="BJ18" s="6"/>
      <c r="BK18" s="6"/>
    </row>
    <row r="19" spans="2:63" ht="16.5">
      <c r="B19" s="4"/>
      <c r="C19" s="13" t="s">
        <v>8</v>
      </c>
      <c r="D19" s="5"/>
      <c r="E19" s="5"/>
      <c r="F19" s="5"/>
      <c r="G19" s="5"/>
      <c r="H19" s="5"/>
      <c r="I19" s="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10"/>
      <c r="BJ19" s="6"/>
      <c r="BK19" s="6"/>
    </row>
    <row r="20" spans="2:63" ht="15">
      <c r="B20" s="4"/>
      <c r="C20" s="5"/>
      <c r="D20" s="5"/>
      <c r="E20" s="5"/>
      <c r="F20" s="5"/>
      <c r="G20" s="5"/>
      <c r="H20" s="5"/>
      <c r="I20" s="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10"/>
      <c r="BJ20" s="6"/>
      <c r="BK20" s="6"/>
    </row>
    <row r="21" spans="2:63" ht="16.5">
      <c r="B21" s="4"/>
      <c r="C21" s="5"/>
      <c r="D21" s="5"/>
      <c r="E21" s="13" t="s">
        <v>6</v>
      </c>
      <c r="F21" s="5"/>
      <c r="G21" s="5"/>
      <c r="H21" s="5"/>
      <c r="I21" s="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10"/>
      <c r="BJ21" s="6"/>
      <c r="BK21" s="6"/>
    </row>
    <row r="22" spans="2:63" ht="15.75" thickBot="1">
      <c r="B22" s="4"/>
      <c r="C22" s="5"/>
      <c r="D22" s="5"/>
      <c r="E22" s="5"/>
      <c r="F22" s="5"/>
      <c r="G22" s="5"/>
      <c r="H22" s="5"/>
      <c r="I22" s="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10"/>
      <c r="BJ22" s="6"/>
      <c r="BK22" s="6"/>
    </row>
    <row r="23" spans="2:63" ht="19.5" thickBot="1" thickTop="1">
      <c r="B23" s="4"/>
      <c r="C23" s="5"/>
      <c r="D23" s="5"/>
      <c r="E23" s="5"/>
      <c r="F23" s="5"/>
      <c r="G23" s="5"/>
      <c r="H23" s="5"/>
      <c r="I23" s="5"/>
      <c r="J23" s="30" t="s">
        <v>13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47" t="s">
        <v>7</v>
      </c>
      <c r="W23" s="47"/>
      <c r="X23" s="47"/>
      <c r="Y23" s="47"/>
      <c r="Z23" s="44"/>
      <c r="AA23" s="46"/>
      <c r="AB23" s="45"/>
      <c r="AC23" s="52" t="s">
        <v>12</v>
      </c>
      <c r="AD23" s="53"/>
      <c r="AE23" s="22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10"/>
      <c r="AZ23" s="26">
        <f>ROUND(0.5*AI27*AE24*SIN(AH26/180*(PI()))*AO26,0)</f>
        <v>999470</v>
      </c>
      <c r="BA23" s="26" t="s">
        <v>28</v>
      </c>
      <c r="BJ23" s="6"/>
      <c r="BK23" s="6"/>
    </row>
    <row r="24" spans="2:63" ht="16.5" thickBot="1" thickTop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X24" s="5"/>
      <c r="Y24" s="5"/>
      <c r="Z24" s="5"/>
      <c r="AA24" s="5"/>
      <c r="AB24" s="5"/>
      <c r="AC24" s="5"/>
      <c r="AD24" s="5"/>
      <c r="AE24" s="54">
        <f>ROUND((AI27/2)/COS(AH26*PI()/180),2)</f>
        <v>109.64</v>
      </c>
      <c r="AF24" s="54"/>
      <c r="AG24" s="54"/>
      <c r="AH24" s="5" t="s">
        <v>3</v>
      </c>
      <c r="AI24" s="5"/>
      <c r="AJ24" s="5"/>
      <c r="AK24" s="5"/>
      <c r="AL24" s="5"/>
      <c r="AM24" s="5"/>
      <c r="AN24" s="5"/>
      <c r="AO24" s="5"/>
      <c r="AP24" s="5"/>
      <c r="AQ24" s="10"/>
      <c r="BJ24" s="6"/>
      <c r="BK24" s="6"/>
    </row>
    <row r="25" spans="2:63" ht="18" thickBot="1" thickTop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  <c r="O25" s="6"/>
      <c r="P25" s="6"/>
      <c r="Q25" s="5"/>
      <c r="R25" s="5"/>
      <c r="S25" s="6"/>
      <c r="T25" s="6"/>
      <c r="U25" s="56" t="s">
        <v>11</v>
      </c>
      <c r="V25" s="56"/>
      <c r="W25" s="56"/>
      <c r="X25" s="56"/>
      <c r="Y25" s="57"/>
      <c r="Z25" s="44"/>
      <c r="AA25" s="46"/>
      <c r="AB25" s="45"/>
      <c r="AC25" s="51" t="s">
        <v>10</v>
      </c>
      <c r="AD25" s="51"/>
      <c r="AE25" s="5"/>
      <c r="AF25" s="5"/>
      <c r="AG25" s="5"/>
      <c r="AH25" s="5"/>
      <c r="AI25" s="16"/>
      <c r="AJ25" s="16"/>
      <c r="AK25" s="5"/>
      <c r="AL25" s="5"/>
      <c r="AM25" s="5"/>
      <c r="AN25" s="5"/>
      <c r="AO25" s="5"/>
      <c r="AP25" s="5"/>
      <c r="AQ25" s="10"/>
      <c r="AZ25" s="26">
        <f>ROUND(AI27*AE24*SIN(AH26/180*(PI()))+(AI27*AO26)+(2*AO26*AE24),0)</f>
        <v>72496</v>
      </c>
      <c r="BA25" s="26" t="s">
        <v>29</v>
      </c>
      <c r="BJ25" s="6"/>
      <c r="BK25" s="6"/>
    </row>
    <row r="26" spans="2:63" ht="17.25" thickTop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6"/>
      <c r="P26" s="6"/>
      <c r="Q26" s="5"/>
      <c r="R26" s="5"/>
      <c r="S26" s="6"/>
      <c r="T26" s="6"/>
      <c r="X26" s="5"/>
      <c r="Y26" s="5"/>
      <c r="Z26" s="5"/>
      <c r="AA26" s="22"/>
      <c r="AB26" s="22"/>
      <c r="AC26" s="5"/>
      <c r="AD26" s="5"/>
      <c r="AE26" s="5"/>
      <c r="AF26" s="5"/>
      <c r="AG26" s="5"/>
      <c r="AH26" s="16">
        <f ca="1">ROUND(RAND()*(60-(35))+(35),0)</f>
        <v>51</v>
      </c>
      <c r="AI26" s="17" t="s">
        <v>9</v>
      </c>
      <c r="AJ26" s="16"/>
      <c r="AK26" s="17"/>
      <c r="AL26" s="5"/>
      <c r="AM26" s="5"/>
      <c r="AN26" s="5"/>
      <c r="AO26" s="58">
        <f ca="1">ROUND(RAND()*(200-(170))+(170),0)</f>
        <v>170</v>
      </c>
      <c r="AP26" s="58"/>
      <c r="AQ26" s="18" t="s">
        <v>3</v>
      </c>
      <c r="BJ26" s="6"/>
      <c r="BK26" s="6"/>
    </row>
    <row r="27" spans="2:63" ht="1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6"/>
      <c r="P27" s="6"/>
      <c r="Q27" s="5"/>
      <c r="R27" s="5"/>
      <c r="S27" s="6"/>
      <c r="T27" s="6"/>
      <c r="X27" s="5"/>
      <c r="Y27" s="5"/>
      <c r="Z27" s="5"/>
      <c r="AA27" s="22"/>
      <c r="AB27" s="22"/>
      <c r="AC27" s="5"/>
      <c r="AD27" s="5"/>
      <c r="AE27" s="5"/>
      <c r="AF27" s="5"/>
      <c r="AG27" s="5"/>
      <c r="AH27" s="5"/>
      <c r="AI27" s="47">
        <f ca="1">ROUND(RAND()*(140-(100))+(100),0)</f>
        <v>138</v>
      </c>
      <c r="AJ27" s="47"/>
      <c r="AK27" s="47" t="s">
        <v>3</v>
      </c>
      <c r="AL27" s="47"/>
      <c r="AM27" s="5"/>
      <c r="AN27" s="5"/>
      <c r="AO27" s="5"/>
      <c r="AP27" s="5"/>
      <c r="AQ27" s="10"/>
      <c r="BJ27" s="6"/>
      <c r="BK27" s="6"/>
    </row>
    <row r="28" spans="2:63" ht="15.75" thickBo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11"/>
      <c r="BJ28" s="6"/>
      <c r="BK28" s="6"/>
    </row>
    <row r="29" spans="2:63" ht="15.75" thickTop="1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9"/>
      <c r="AS29" s="33"/>
      <c r="BJ29" s="6"/>
      <c r="BK29" s="6"/>
    </row>
    <row r="30" spans="2:63" ht="16.5">
      <c r="B30" s="4"/>
      <c r="C30" s="13" t="s">
        <v>14</v>
      </c>
      <c r="D30" s="5"/>
      <c r="E30" s="5"/>
      <c r="F30" s="5"/>
      <c r="G30" s="5"/>
      <c r="H30" s="5"/>
      <c r="I30" s="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10"/>
      <c r="BJ30" s="6"/>
      <c r="BK30" s="6"/>
    </row>
    <row r="31" spans="2:63" ht="15">
      <c r="B31" s="4"/>
      <c r="C31" s="5"/>
      <c r="D31" s="5"/>
      <c r="E31" s="5"/>
      <c r="F31" s="5"/>
      <c r="G31" s="5"/>
      <c r="H31" s="5"/>
      <c r="I31" s="5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49">
        <f ca="1">ROUND(RAND()*(70-(40))+(40),0)</f>
        <v>62</v>
      </c>
      <c r="W31" s="49"/>
      <c r="X31" s="50" t="s">
        <v>3</v>
      </c>
      <c r="Y31" s="50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0"/>
      <c r="BJ31" s="6"/>
      <c r="BK31" s="6"/>
    </row>
    <row r="32" spans="2:63" ht="16.5">
      <c r="B32" s="4"/>
      <c r="C32" s="5"/>
      <c r="D32" s="5"/>
      <c r="E32" s="13" t="s">
        <v>15</v>
      </c>
      <c r="F32" s="5"/>
      <c r="G32" s="5"/>
      <c r="H32" s="5"/>
      <c r="I32" s="5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49"/>
      <c r="W32" s="49"/>
      <c r="X32" s="50"/>
      <c r="Y32" s="50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10"/>
      <c r="BJ32" s="6"/>
      <c r="BK32" s="6"/>
    </row>
    <row r="33" spans="2:63" ht="15">
      <c r="B33" s="4"/>
      <c r="C33" s="5"/>
      <c r="D33" s="5"/>
      <c r="E33" s="5"/>
      <c r="F33" s="5"/>
      <c r="G33" s="5"/>
      <c r="H33" s="5"/>
      <c r="I33" s="5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10"/>
      <c r="BJ33" s="6"/>
      <c r="BK33" s="6"/>
    </row>
    <row r="34" spans="2:63" ht="21">
      <c r="B34" s="4"/>
      <c r="C34" s="5"/>
      <c r="D34" s="5"/>
      <c r="E34" s="5"/>
      <c r="F34" s="5"/>
      <c r="G34" s="19"/>
      <c r="H34" s="19"/>
      <c r="I34" s="20" t="s">
        <v>27</v>
      </c>
      <c r="J34" s="23"/>
      <c r="K34" s="23"/>
      <c r="L34" s="22"/>
      <c r="M34" s="22"/>
      <c r="N34" s="22"/>
      <c r="O34" s="22"/>
      <c r="P34" s="22"/>
      <c r="Q34" s="22"/>
      <c r="R34" s="22"/>
      <c r="S34" s="22"/>
      <c r="T34" s="6">
        <f ca="1">ROUND(RAND()*(20-(10))+(10),0)</f>
        <v>16</v>
      </c>
      <c r="U34" s="19" t="s">
        <v>3</v>
      </c>
      <c r="V34" s="22"/>
      <c r="W34" s="22"/>
      <c r="X34" s="22"/>
      <c r="Y34" s="2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10"/>
      <c r="BJ34" s="6"/>
      <c r="BK34" s="6"/>
    </row>
    <row r="35" spans="2:63" ht="15.75" thickBot="1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10"/>
      <c r="BJ35" s="6"/>
      <c r="BK35" s="6"/>
    </row>
    <row r="36" spans="2:63" ht="20.25" thickBot="1" thickTop="1">
      <c r="B36" s="4"/>
      <c r="C36" s="5"/>
      <c r="D36" s="5"/>
      <c r="E36" s="5"/>
      <c r="F36" s="5"/>
      <c r="G36" s="5"/>
      <c r="H36" s="5"/>
      <c r="I36" s="5"/>
      <c r="J36" s="29" t="s">
        <v>25</v>
      </c>
      <c r="K36" s="5"/>
      <c r="L36" s="5"/>
      <c r="M36" s="5"/>
      <c r="N36" s="6"/>
      <c r="O36" s="6"/>
      <c r="P36" s="6"/>
      <c r="Q36" s="5"/>
      <c r="R36" s="5"/>
      <c r="S36" s="5"/>
      <c r="T36" s="5"/>
      <c r="U36" s="5" t="s">
        <v>18</v>
      </c>
      <c r="V36" s="5"/>
      <c r="W36" s="5"/>
      <c r="X36" s="44"/>
      <c r="Y36" s="46"/>
      <c r="Z36" s="45"/>
      <c r="AA36" s="51" t="s">
        <v>5</v>
      </c>
      <c r="AB36" s="51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10"/>
      <c r="AZ36" s="26">
        <f>ROUND(PI()*(T34/2)*(T34/2)*V31,0)</f>
        <v>12466</v>
      </c>
      <c r="BJ36" s="6"/>
      <c r="BK36" s="6"/>
    </row>
    <row r="37" spans="2:63" ht="15.75" thickTop="1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0"/>
      <c r="BJ37" s="6"/>
      <c r="BK37" s="6"/>
    </row>
    <row r="38" spans="2:63" ht="1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49">
        <f ca="1">ROUND(V31/(RAND()*(4-2)+2),0)</f>
        <v>17</v>
      </c>
      <c r="AD38" s="49"/>
      <c r="AE38" s="50" t="s">
        <v>3</v>
      </c>
      <c r="AF38" s="50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10"/>
      <c r="AZ38" s="55"/>
      <c r="BA38" s="55"/>
      <c r="BJ38" s="6"/>
      <c r="BK38" s="6"/>
    </row>
    <row r="39" spans="2:63" ht="16.5">
      <c r="B39" s="4"/>
      <c r="C39" s="13" t="s">
        <v>16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  <c r="Q39" s="5"/>
      <c r="R39" s="6"/>
      <c r="S39" s="6"/>
      <c r="T39" s="5"/>
      <c r="U39" s="12"/>
      <c r="V39" s="12"/>
      <c r="W39" s="12"/>
      <c r="X39" s="12"/>
      <c r="Y39" s="12"/>
      <c r="Z39" s="5"/>
      <c r="AA39" s="5"/>
      <c r="AB39" s="22"/>
      <c r="AC39" s="49"/>
      <c r="AD39" s="49"/>
      <c r="AE39" s="50"/>
      <c r="AF39" s="50"/>
      <c r="AG39" s="22"/>
      <c r="AH39" s="22"/>
      <c r="AI39" s="5"/>
      <c r="AJ39" s="5"/>
      <c r="AK39" s="5"/>
      <c r="AL39" s="5"/>
      <c r="AM39" s="5"/>
      <c r="AN39" s="5"/>
      <c r="AO39" s="5"/>
      <c r="AP39" s="5"/>
      <c r="AQ39" s="10"/>
      <c r="AZ39" s="55"/>
      <c r="BA39" s="55"/>
      <c r="BJ39" s="6"/>
      <c r="BK39" s="6"/>
    </row>
    <row r="40" spans="2:63" ht="1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2"/>
      <c r="V40" s="12"/>
      <c r="W40" s="12"/>
      <c r="X40" s="12"/>
      <c r="Y40" s="12"/>
      <c r="Z40" s="5"/>
      <c r="AA40" s="5"/>
      <c r="AB40" s="22"/>
      <c r="AC40" s="49">
        <f ca="1">ROUND(T34/(RAND()*(9-2)+2),0)</f>
        <v>3</v>
      </c>
      <c r="AD40" s="59" t="s">
        <v>3</v>
      </c>
      <c r="AE40" s="59"/>
      <c r="AF40" s="24"/>
      <c r="AG40" s="22"/>
      <c r="AH40" s="22"/>
      <c r="AI40" s="5"/>
      <c r="AJ40" s="5"/>
      <c r="AK40" s="5"/>
      <c r="AL40" s="5"/>
      <c r="AM40" s="5"/>
      <c r="AN40" s="5"/>
      <c r="AO40" s="5"/>
      <c r="AP40" s="5"/>
      <c r="AQ40" s="10"/>
      <c r="BJ40" s="6"/>
      <c r="BK40" s="6"/>
    </row>
    <row r="41" spans="2:63" ht="15.75">
      <c r="B41" s="4"/>
      <c r="C41" s="5"/>
      <c r="D41" s="5"/>
      <c r="E41" s="5" t="s">
        <v>17</v>
      </c>
      <c r="F41" s="5"/>
      <c r="G41" s="5"/>
      <c r="H41" s="5"/>
      <c r="I41" s="5"/>
      <c r="J41" s="5"/>
      <c r="K41" s="5"/>
      <c r="L41" s="5"/>
      <c r="M41" s="6"/>
      <c r="N41" s="5"/>
      <c r="O41" s="5"/>
      <c r="P41" s="6"/>
      <c r="Q41" s="5"/>
      <c r="R41" s="6"/>
      <c r="S41" s="6"/>
      <c r="T41" s="5"/>
      <c r="U41" s="12"/>
      <c r="V41" s="12"/>
      <c r="W41" s="12"/>
      <c r="X41" s="21" t="s">
        <v>1</v>
      </c>
      <c r="Y41" s="12"/>
      <c r="Z41" s="5"/>
      <c r="AA41" s="5"/>
      <c r="AB41" s="22"/>
      <c r="AC41" s="49"/>
      <c r="AD41" s="59"/>
      <c r="AE41" s="59"/>
      <c r="AF41" s="24"/>
      <c r="AG41" s="22"/>
      <c r="AH41" s="22"/>
      <c r="AI41" s="5"/>
      <c r="AJ41" s="5"/>
      <c r="AK41" s="5"/>
      <c r="AL41" s="5"/>
      <c r="AM41" s="5"/>
      <c r="AN41" s="5"/>
      <c r="AO41" s="5"/>
      <c r="AP41" s="5"/>
      <c r="AQ41" s="10"/>
      <c r="BJ41" s="6"/>
      <c r="BK41" s="6"/>
    </row>
    <row r="42" spans="2:63" ht="15.75" thickBot="1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2"/>
      <c r="V42" s="12"/>
      <c r="W42" s="12"/>
      <c r="X42" s="12"/>
      <c r="Y42" s="12"/>
      <c r="Z42" s="5"/>
      <c r="AA42" s="5"/>
      <c r="AB42" s="22"/>
      <c r="AC42" s="22"/>
      <c r="AD42" s="22"/>
      <c r="AE42" s="22"/>
      <c r="AF42" s="22"/>
      <c r="AG42" s="22"/>
      <c r="AH42" s="22"/>
      <c r="AI42" s="5"/>
      <c r="AJ42" s="5"/>
      <c r="AK42" s="5"/>
      <c r="AL42" s="5"/>
      <c r="AM42" s="5"/>
      <c r="AN42" s="5"/>
      <c r="AO42" s="5"/>
      <c r="AP42" s="5"/>
      <c r="AQ42" s="10"/>
      <c r="BJ42" s="6"/>
      <c r="BK42" s="6"/>
    </row>
    <row r="43" spans="2:63" ht="19.5" thickBot="1" thickTop="1">
      <c r="B43" s="4"/>
      <c r="C43" s="5"/>
      <c r="D43" s="5"/>
      <c r="E43" s="5"/>
      <c r="F43" s="5"/>
      <c r="G43" s="5"/>
      <c r="H43" s="5"/>
      <c r="I43" s="5"/>
      <c r="J43" s="29" t="s">
        <v>20</v>
      </c>
      <c r="K43" s="5"/>
      <c r="L43" s="5"/>
      <c r="M43" s="5"/>
      <c r="N43" s="6"/>
      <c r="O43" s="6"/>
      <c r="P43" s="6"/>
      <c r="Q43" s="5"/>
      <c r="R43" s="5"/>
      <c r="S43" s="5"/>
      <c r="T43" s="5"/>
      <c r="U43" s="5" t="s">
        <v>19</v>
      </c>
      <c r="V43" s="5"/>
      <c r="W43" s="5"/>
      <c r="X43" s="44"/>
      <c r="Y43" s="46"/>
      <c r="Z43" s="45"/>
      <c r="AA43" s="51" t="s">
        <v>3</v>
      </c>
      <c r="AB43" s="51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0"/>
      <c r="AZ43" s="26">
        <f>ROUND(AZ36/(AC38*AC40),0)</f>
        <v>244</v>
      </c>
      <c r="BJ43" s="6"/>
      <c r="BK43" s="6"/>
    </row>
    <row r="44" spans="2:63" ht="15.75" thickTop="1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6"/>
      <c r="P44" s="6"/>
      <c r="Q44" s="5"/>
      <c r="R44" s="6"/>
      <c r="S44" s="6"/>
      <c r="T44" s="5"/>
      <c r="U44" s="12"/>
      <c r="V44" s="12"/>
      <c r="W44" s="12"/>
      <c r="X44" s="12"/>
      <c r="Y44" s="12"/>
      <c r="Z44" s="5"/>
      <c r="AA44" s="5"/>
      <c r="AB44" s="22"/>
      <c r="AC44" s="22"/>
      <c r="AD44" s="22"/>
      <c r="AE44" s="22"/>
      <c r="AF44" s="22"/>
      <c r="AG44" s="22"/>
      <c r="AH44" s="22"/>
      <c r="AI44" s="5"/>
      <c r="AJ44" s="5"/>
      <c r="AK44" s="5"/>
      <c r="AL44" s="5"/>
      <c r="AM44" s="5"/>
      <c r="AN44" s="5"/>
      <c r="AO44" s="5"/>
      <c r="AP44" s="5"/>
      <c r="AQ44" s="10"/>
      <c r="BJ44" s="6"/>
      <c r="BK44" s="6"/>
    </row>
    <row r="45" spans="2:63" ht="15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2"/>
      <c r="V45" s="12"/>
      <c r="W45" s="12"/>
      <c r="X45" s="12"/>
      <c r="Y45" s="12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10"/>
      <c r="BJ45" s="6"/>
      <c r="BK45" s="6"/>
    </row>
    <row r="46" spans="2:63" ht="15.75" thickBo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11"/>
      <c r="BJ46" s="6"/>
      <c r="BK46" s="6"/>
    </row>
    <row r="47" ht="15.75" thickTop="1"/>
  </sheetData>
  <sheetProtection password="DD01" sheet="1" selectLockedCells="1"/>
  <mergeCells count="28">
    <mergeCell ref="X43:Z43"/>
    <mergeCell ref="AA43:AB43"/>
    <mergeCell ref="AC38:AD39"/>
    <mergeCell ref="AE38:AF39"/>
    <mergeCell ref="AC40:AC41"/>
    <mergeCell ref="AD40:AE41"/>
    <mergeCell ref="AZ38:BA39"/>
    <mergeCell ref="S16:U16"/>
    <mergeCell ref="U25:Y25"/>
    <mergeCell ref="AI27:AJ27"/>
    <mergeCell ref="AK27:AL27"/>
    <mergeCell ref="AO26:AP26"/>
    <mergeCell ref="V31:W32"/>
    <mergeCell ref="X31:Y32"/>
    <mergeCell ref="X36:Z36"/>
    <mergeCell ref="AA36:AB36"/>
    <mergeCell ref="AC23:AD23"/>
    <mergeCell ref="AC25:AD25"/>
    <mergeCell ref="B2:AQ6"/>
    <mergeCell ref="AX14:AY14"/>
    <mergeCell ref="X14:Y14"/>
    <mergeCell ref="Z23:AB23"/>
    <mergeCell ref="V23:Y23"/>
    <mergeCell ref="Z25:AB25"/>
    <mergeCell ref="V16:Y16"/>
    <mergeCell ref="AT14:AV14"/>
    <mergeCell ref="AT12:AV12"/>
    <mergeCell ref="AE24:AG24"/>
  </mergeCells>
  <conditionalFormatting sqref="X14:Y14">
    <cfRule type="cellIs" priority="61" dxfId="1" operator="notEqual" stopIfTrue="1">
      <formula>$AZ$14</formula>
    </cfRule>
    <cfRule type="cellIs" priority="62" dxfId="0" operator="equal" stopIfTrue="1">
      <formula>$AZ$14</formula>
    </cfRule>
  </conditionalFormatting>
  <conditionalFormatting sqref="X36">
    <cfRule type="cellIs" priority="37" dxfId="1" operator="notEqual" stopIfTrue="1">
      <formula>$AZ$36</formula>
    </cfRule>
    <cfRule type="cellIs" priority="38" dxfId="0" operator="equal" stopIfTrue="1">
      <formula>$AZ$36</formula>
    </cfRule>
  </conditionalFormatting>
  <conditionalFormatting sqref="V16:Y16">
    <cfRule type="cellIs" priority="9" dxfId="1" operator="notEqual" stopIfTrue="1">
      <formula>$AZ$16</formula>
    </cfRule>
    <cfRule type="cellIs" priority="10" dxfId="0" operator="equal" stopIfTrue="1">
      <formula>$AZ$16</formula>
    </cfRule>
  </conditionalFormatting>
  <conditionalFormatting sqref="Z23:AB23">
    <cfRule type="cellIs" priority="5" dxfId="1" operator="notEqual" stopIfTrue="1">
      <formula>$AZ$23</formula>
    </cfRule>
    <cfRule type="cellIs" priority="6" dxfId="0" operator="equal" stopIfTrue="1">
      <formula>$AZ$23</formula>
    </cfRule>
  </conditionalFormatting>
  <conditionalFormatting sqref="Z25:AB25">
    <cfRule type="cellIs" priority="3" dxfId="1" operator="notEqual" stopIfTrue="1">
      <formula>$AZ$25</formula>
    </cfRule>
    <cfRule type="cellIs" priority="4" dxfId="0" operator="equal" stopIfTrue="1">
      <formula>$AZ$25</formula>
    </cfRule>
  </conditionalFormatting>
  <conditionalFormatting sqref="X43">
    <cfRule type="cellIs" priority="1" dxfId="1" operator="notEqual" stopIfTrue="1">
      <formula>$AZ$43</formula>
    </cfRule>
    <cfRule type="cellIs" priority="2" dxfId="0" operator="equal" stopIfTrue="1">
      <formula>$AZ$43</formula>
    </cfRule>
  </conditionalFormatting>
  <printOptions horizontalCentered="1"/>
  <pageMargins left="0.4330708661417323" right="0.35433070866141736" top="0.5118110236220472" bottom="0.7086614173228347" header="0.5118110236220472" footer="0.4724409448818898"/>
  <pageSetup fitToHeight="1" fitToWidth="1" horizontalDpi="300" verticalDpi="300" orientation="portrait" paperSize="9" scale="74" r:id="rId2"/>
  <headerFooter alignWithMargins="0">
    <oddFooter>&amp;CCreated by Mr.Lafferty@mathsrevision.com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Bernie</cp:lastModifiedBy>
  <cp:lastPrinted>2008-01-12T20:33:54Z</cp:lastPrinted>
  <dcterms:created xsi:type="dcterms:W3CDTF">2007-09-11T18:08:25Z</dcterms:created>
  <dcterms:modified xsi:type="dcterms:W3CDTF">2020-03-23T11:31:23Z</dcterms:modified>
  <cp:category/>
  <cp:version/>
  <cp:contentType/>
  <cp:contentStatus/>
</cp:coreProperties>
</file>